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435" windowWidth="25515" windowHeight="11025" tabRatio="800"/>
  </bookViews>
  <sheets>
    <sheet name="Introduction" sheetId="26" r:id="rId1"/>
    <sheet name="Index" sheetId="25" r:id="rId2"/>
    <sheet name="PT22-Taxidermy" sheetId="34" r:id="rId3"/>
    <sheet name="PT22-Embalming" sheetId="30" r:id="rId4"/>
    <sheet name="Pick-lists &amp; Defaults" sheetId="3" r:id="rId5"/>
  </sheets>
  <definedNames>
    <definedName name="_xlnm._FilterDatabase" localSheetId="4" hidden="1">'Pick-lists &amp; Defaults'!#REF!</definedName>
    <definedName name="Carterial" localSheetId="3">'PT22-Embalming'!$E$33</definedName>
    <definedName name="Ccavity" localSheetId="3">'PT22-Embalming'!$E$35</definedName>
    <definedName name="Ccemetery_soil" localSheetId="3">'PT22-Embalming'!$E$88</definedName>
    <definedName name="DEPTHsoil" localSheetId="3">'PT22-Embalming'!$E$73</definedName>
    <definedName name="Ecemetery_soil" localSheetId="3">'PT22-Embalming'!$E$86</definedName>
    <definedName name="Elocal_water_embalming" localSheetId="3">'PT22-Embalming'!$E$46</definedName>
    <definedName name="Fbody" localSheetId="3">'PT22-Embalming'!$E$65</definedName>
    <definedName name="Ffix" localSheetId="2">'PT22-Taxidermy'!$H$35</definedName>
    <definedName name="Fret_arterial" localSheetId="3">'PT22-Embalming'!$E$37</definedName>
    <definedName name="Fret_cavity" localSheetId="3">'PT22-Embalming'!$E$39</definedName>
    <definedName name="k" localSheetId="3">'PT22-Embalming'!$E$79</definedName>
    <definedName name="Ksoil_water" localSheetId="3">'PT22-Embalming'!$E$77</definedName>
    <definedName name="LENGTHcem" localSheetId="3">'PT22-Embalming'!$E$69</definedName>
    <definedName name="Ncorpse" localSheetId="3">'PT22-Embalming'!$E$67</definedName>
    <definedName name="PreservationBiocide">'Pick-lists &amp; Defaults'!#REF!</definedName>
    <definedName name="PreservationStep">'Pick-lists &amp; Defaults'!$B$6:$B$11</definedName>
    <definedName name="Qactive_1" localSheetId="2">'PT22-Taxidermy'!$H$23</definedName>
    <definedName name="Qactive_1_1" localSheetId="2">'PT22-Taxidermy'!$H$24</definedName>
    <definedName name="Qactive_2" localSheetId="2">'PT22-Taxidermy'!$H$26</definedName>
    <definedName name="Qactive_2_1" localSheetId="2">'PT22-Taxidermy'!$H$27</definedName>
    <definedName name="Qactive_3" localSheetId="2">'PT22-Taxidermy'!$H$29</definedName>
    <definedName name="Qactive_3_1" localSheetId="2">'PT22-Taxidermy'!$H$30</definedName>
    <definedName name="Qactive_4" localSheetId="2">'PT22-Taxidermy'!$H$32</definedName>
    <definedName name="Qactive_4_1" localSheetId="2">'PT22-Taxidermy'!$H$33</definedName>
    <definedName name="Qarterial" localSheetId="3">'PT22-Embalming'!$E$27</definedName>
    <definedName name="Qcavity" localSheetId="3">'PT22-Embalming'!$E$29</definedName>
    <definedName name="Qskin" localSheetId="2">'PT22-Taxidermy'!$H$19</definedName>
    <definedName name="Releases_at_cemeteries_after_burial__Table_5__p.13" localSheetId="3">'PT22-Embalming'!$B$53</definedName>
    <definedName name="Releases_during_the_embalming_process__Table_4__p.12" localSheetId="3">'PT22-Embalming'!$B$17</definedName>
    <definedName name="RHOsoil" localSheetId="3">'PT22-Embalming'!$E$75</definedName>
    <definedName name="RHOsolution" localSheetId="3">'PT22-Embalming'!$E$31</definedName>
    <definedName name="WIDTHcem" localSheetId="3">'PT22-Embalming'!$E$71</definedName>
  </definedNames>
  <calcPr calcId="145621" concurrentCalc="0"/>
</workbook>
</file>

<file path=xl/calcChain.xml><?xml version="1.0" encoding="utf-8"?>
<calcChain xmlns="http://schemas.openxmlformats.org/spreadsheetml/2006/main">
  <c r="E46" i="30" l="1"/>
  <c r="E86" i="30"/>
  <c r="E88" i="30"/>
  <c r="E90" i="30"/>
  <c r="H26" i="34"/>
  <c r="H44" i="34"/>
  <c r="C7" i="3"/>
  <c r="H23" i="34"/>
  <c r="H43" i="34"/>
  <c r="H29" i="34"/>
  <c r="H45" i="34"/>
  <c r="H32" i="34"/>
  <c r="H46" i="34"/>
  <c r="H48" i="34"/>
  <c r="C10" i="3"/>
  <c r="C9" i="3"/>
  <c r="C8" i="3"/>
</calcChain>
</file>

<file path=xl/sharedStrings.xml><?xml version="1.0" encoding="utf-8"?>
<sst xmlns="http://schemas.openxmlformats.org/spreadsheetml/2006/main" count="234" uniqueCount="128">
  <si>
    <t>Input</t>
  </si>
  <si>
    <t>Output</t>
  </si>
  <si>
    <t>Variable/parameter</t>
  </si>
  <si>
    <t>Unit</t>
  </si>
  <si>
    <t>Symbol</t>
  </si>
  <si>
    <t>[-]</t>
  </si>
  <si>
    <t>S</t>
  </si>
  <si>
    <t>Value</t>
  </si>
  <si>
    <t>O</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</si>
  <si>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</si>
  <si>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</si>
  <si>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</si>
  <si>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D</t>
  </si>
  <si>
    <r>
      <t>kg.m</t>
    </r>
    <r>
      <rPr>
        <vertAlign val="superscript"/>
        <sz val="10"/>
        <color theme="1"/>
        <rFont val="Verdana"/>
        <family val="2"/>
      </rPr>
      <t>-3</t>
    </r>
  </si>
  <si>
    <t>??</t>
  </si>
  <si>
    <t>INDEX</t>
  </si>
  <si>
    <t>Version history</t>
  </si>
  <si>
    <t>v1.0</t>
  </si>
  <si>
    <t xml:space="preserve">Instructions for using the table: </t>
  </si>
  <si>
    <r>
      <t>kg.d</t>
    </r>
    <r>
      <rPr>
        <vertAlign val="superscript"/>
        <sz val="10"/>
        <color theme="1"/>
        <rFont val="Verdana"/>
        <family val="2"/>
      </rPr>
      <t>-1</t>
    </r>
  </si>
  <si>
    <r>
      <t>Elocal</t>
    </r>
    <r>
      <rPr>
        <vertAlign val="subscript"/>
        <sz val="10"/>
        <color theme="1"/>
        <rFont val="Verdana"/>
        <family val="2"/>
      </rPr>
      <t>water</t>
    </r>
  </si>
  <si>
    <t>First order rate constant for removal from soil</t>
  </si>
  <si>
    <r>
      <t>RHO</t>
    </r>
    <r>
      <rPr>
        <vertAlign val="subscript"/>
        <sz val="10"/>
        <color theme="1"/>
        <rFont val="Verdana"/>
        <family val="2"/>
      </rPr>
      <t>soil</t>
    </r>
  </si>
  <si>
    <t>ESD for PT 22: Emission scenarios for biocides used in taxidermy and embalming processes (EUBEES, 2001)</t>
  </si>
  <si>
    <t>Environmental Emission Scenarios for Product Type 22: Embalming and taxidermist fluids</t>
  </si>
  <si>
    <t xml:space="preserve">Quantity of treated drained skin per day </t>
  </si>
  <si>
    <t>Quantity of active substance applied per kg of drained skin</t>
  </si>
  <si>
    <t>Fixation rate</t>
  </si>
  <si>
    <t>S/D</t>
  </si>
  <si>
    <r>
      <t>kg.kg</t>
    </r>
    <r>
      <rPr>
        <vertAlign val="superscript"/>
        <sz val="10"/>
        <color theme="1"/>
        <rFont val="Verdana"/>
        <family val="2"/>
      </rPr>
      <t>-1</t>
    </r>
  </si>
  <si>
    <r>
      <t>Q</t>
    </r>
    <r>
      <rPr>
        <vertAlign val="subscript"/>
        <sz val="10"/>
        <color theme="1"/>
        <rFont val="Verdana"/>
        <family val="2"/>
      </rPr>
      <t>skin</t>
    </r>
  </si>
  <si>
    <r>
      <t>Q</t>
    </r>
    <r>
      <rPr>
        <vertAlign val="subscript"/>
        <sz val="10"/>
        <color theme="1"/>
        <rFont val="Verdana"/>
        <family val="2"/>
      </rPr>
      <t>active</t>
    </r>
  </si>
  <si>
    <r>
      <t>F</t>
    </r>
    <r>
      <rPr>
        <vertAlign val="subscript"/>
        <sz val="10"/>
        <color theme="1"/>
        <rFont val="Verdana"/>
        <family val="2"/>
      </rPr>
      <t>fix</t>
    </r>
  </si>
  <si>
    <t>Total local emission of active substance</t>
  </si>
  <si>
    <r>
      <t>Elocal</t>
    </r>
    <r>
      <rPr>
        <vertAlign val="subscript"/>
        <sz val="10"/>
        <color theme="1"/>
        <rFont val="Verdana"/>
        <family val="2"/>
      </rPr>
      <t>tot,water</t>
    </r>
  </si>
  <si>
    <r>
      <rPr>
        <b/>
        <sz val="10"/>
        <color theme="1"/>
        <rFont val="Verdana"/>
        <family val="2"/>
      </rPr>
      <t>Elocal</t>
    </r>
    <r>
      <rPr>
        <b/>
        <vertAlign val="subscript"/>
        <sz val="10"/>
        <color theme="1"/>
        <rFont val="Verdana"/>
        <family val="2"/>
      </rPr>
      <t>x,water</t>
    </r>
    <r>
      <rPr>
        <b/>
        <sz val="10"/>
        <color theme="1"/>
        <rFont val="Verdana"/>
        <family val="2"/>
      </rPr>
      <t xml:space="preserve"> </t>
    </r>
    <r>
      <rPr>
        <sz val="10"/>
        <color theme="1"/>
        <rFont val="Verdana"/>
        <family val="2"/>
      </rPr>
      <t>= Q</t>
    </r>
    <r>
      <rPr>
        <vertAlign val="subscript"/>
        <sz val="10"/>
        <color theme="1"/>
        <rFont val="Verdana"/>
        <family val="2"/>
      </rPr>
      <t>skin</t>
    </r>
    <r>
      <rPr>
        <sz val="10"/>
        <color theme="1"/>
        <rFont val="Verdana"/>
        <family val="2"/>
      </rPr>
      <t xml:space="preserve"> * Q</t>
    </r>
    <r>
      <rPr>
        <vertAlign val="subscript"/>
        <sz val="10"/>
        <color theme="1"/>
        <rFont val="Verdana"/>
        <family val="2"/>
      </rPr>
      <t>active</t>
    </r>
    <r>
      <rPr>
        <sz val="10"/>
        <color theme="1"/>
        <rFont val="Verdana"/>
        <family val="2"/>
      </rPr>
      <t xml:space="preserve"> * (1 - F</t>
    </r>
    <r>
      <rPr>
        <vertAlign val="subscript"/>
        <sz val="10"/>
        <color theme="1"/>
        <rFont val="Verdana"/>
        <family val="2"/>
      </rPr>
      <t>fix</t>
    </r>
    <r>
      <rPr>
        <sz val="10"/>
        <color theme="1"/>
        <rFont val="Verdana"/>
        <family val="2"/>
      </rPr>
      <t>)</t>
    </r>
  </si>
  <si>
    <t>Spreadsheet "PT22 -Taxidermy"</t>
  </si>
  <si>
    <t>Table 1, p. 9</t>
  </si>
  <si>
    <t>Type of preservation/type of biocidal agent</t>
  </si>
  <si>
    <t>Select type of preservation/type of biocidal agent</t>
  </si>
  <si>
    <t>Pickling - Formaldehyde</t>
  </si>
  <si>
    <t>Soaking - Bactericide</t>
  </si>
  <si>
    <t>Preservation - Insecticide</t>
  </si>
  <si>
    <t>Dry preservation - Arsenic or borax</t>
  </si>
  <si>
    <t>Insert value below</t>
  </si>
  <si>
    <t>Amount of agent applied kg/kg of the drained skin</t>
  </si>
  <si>
    <r>
      <rPr>
        <b/>
        <sz val="10"/>
        <color theme="1"/>
        <rFont val="Verdana"/>
        <family val="2"/>
      </rPr>
      <t>Elocal</t>
    </r>
    <r>
      <rPr>
        <b/>
        <vertAlign val="subscript"/>
        <sz val="10"/>
        <color theme="1"/>
        <rFont val="Verdana"/>
        <family val="2"/>
      </rPr>
      <t>tot,water</t>
    </r>
    <r>
      <rPr>
        <vertAlign val="subscript"/>
        <sz val="10"/>
        <color theme="1"/>
        <rFont val="Verdana"/>
        <family val="2"/>
      </rPr>
      <t xml:space="preserve"> </t>
    </r>
    <r>
      <rPr>
        <sz val="10"/>
        <color theme="1"/>
        <rFont val="Verdana"/>
        <family val="2"/>
      </rPr>
      <t>= ∑ Elocal</t>
    </r>
    <r>
      <rPr>
        <vertAlign val="subscript"/>
        <sz val="10"/>
        <color theme="1"/>
        <rFont val="Verdana"/>
        <family val="2"/>
      </rPr>
      <t>x,water</t>
    </r>
  </si>
  <si>
    <t>Local emission of active substance to wastewater for each treatment step specified above</t>
  </si>
  <si>
    <t>Add preservation step 1</t>
  </si>
  <si>
    <t>Add preservation step 2</t>
  </si>
  <si>
    <t>Add preservation step 3</t>
  </si>
  <si>
    <t>Add preservation step 4</t>
  </si>
  <si>
    <t>Preservation step 1</t>
  </si>
  <si>
    <t>Preservation step 2</t>
  </si>
  <si>
    <t>Preservation step 3</t>
  </si>
  <si>
    <t>Preservation step 4</t>
  </si>
  <si>
    <r>
      <t>Elocal</t>
    </r>
    <r>
      <rPr>
        <vertAlign val="subscript"/>
        <sz val="10"/>
        <color theme="1"/>
        <rFont val="Verdana"/>
        <family val="2"/>
      </rPr>
      <t>x,water</t>
    </r>
  </si>
  <si>
    <t>3. The total local emission of active substance to wastewater is also calculated in the "Output" table.</t>
  </si>
  <si>
    <t>2. The local emission of active substance per treatment step will be automatically calculated in the "Output" table.</t>
  </si>
  <si>
    <t>Volume of solution applied per embalmed corpse for arterial injection</t>
  </si>
  <si>
    <r>
      <t>Q</t>
    </r>
    <r>
      <rPr>
        <vertAlign val="subscript"/>
        <sz val="10"/>
        <color theme="1"/>
        <rFont val="Verdana"/>
        <family val="2"/>
      </rPr>
      <t>arterial</t>
    </r>
  </si>
  <si>
    <t>l</t>
  </si>
  <si>
    <t>Volume of solution applied per embalmed corpse for cavity treatment</t>
  </si>
  <si>
    <r>
      <t>Q</t>
    </r>
    <r>
      <rPr>
        <vertAlign val="subscript"/>
        <sz val="10"/>
        <color theme="1"/>
        <rFont val="Verdana"/>
        <family val="2"/>
      </rPr>
      <t>cavity</t>
    </r>
  </si>
  <si>
    <t xml:space="preserve">Specific mass of solution (density) </t>
  </si>
  <si>
    <r>
      <t>RHO</t>
    </r>
    <r>
      <rPr>
        <vertAlign val="subscript"/>
        <sz val="10"/>
        <color theme="1"/>
        <rFont val="Verdana"/>
        <family val="2"/>
      </rPr>
      <t>solution</t>
    </r>
  </si>
  <si>
    <t>Content of active substance in solution for arterial injection</t>
  </si>
  <si>
    <r>
      <t>C</t>
    </r>
    <r>
      <rPr>
        <vertAlign val="subscript"/>
        <sz val="10"/>
        <color theme="1"/>
        <rFont val="Verdana"/>
        <family val="2"/>
      </rPr>
      <t>arterial</t>
    </r>
  </si>
  <si>
    <t>Content of active substance in solution for cavity treatment</t>
  </si>
  <si>
    <r>
      <t>C</t>
    </r>
    <r>
      <rPr>
        <vertAlign val="subscript"/>
        <sz val="10"/>
        <color theme="1"/>
        <rFont val="Verdana"/>
        <family val="2"/>
      </rPr>
      <t>cavity</t>
    </r>
  </si>
  <si>
    <t>Retention rate of arterial fluid</t>
  </si>
  <si>
    <t>Retention rate of cavity fluid</t>
  </si>
  <si>
    <r>
      <t>F</t>
    </r>
    <r>
      <rPr>
        <vertAlign val="subscript"/>
        <sz val="10"/>
        <color theme="1"/>
        <rFont val="Verdana"/>
        <family val="2"/>
      </rPr>
      <t>ret,arterial</t>
    </r>
  </si>
  <si>
    <r>
      <t>F</t>
    </r>
    <r>
      <rPr>
        <vertAlign val="subscript"/>
        <sz val="10"/>
        <color theme="1"/>
        <rFont val="Verdana"/>
        <family val="2"/>
      </rPr>
      <t>ret,cavity</t>
    </r>
  </si>
  <si>
    <t>S/P</t>
  </si>
  <si>
    <t>Local emission of the active substance to wastewater</t>
  </si>
  <si>
    <r>
      <rPr>
        <b/>
        <sz val="10"/>
        <color theme="1"/>
        <rFont val="Verdana"/>
        <family val="2"/>
      </rPr>
      <t>Elocal</t>
    </r>
    <r>
      <rPr>
        <b/>
        <vertAlign val="subscript"/>
        <sz val="10"/>
        <color theme="1"/>
        <rFont val="Verdana"/>
        <family val="2"/>
      </rPr>
      <t>water</t>
    </r>
    <r>
      <rPr>
        <sz val="10"/>
        <color theme="1"/>
        <rFont val="Verdana"/>
        <family val="2"/>
      </rPr>
      <t xml:space="preserve"> = Q</t>
    </r>
    <r>
      <rPr>
        <vertAlign val="subscript"/>
        <sz val="10"/>
        <color theme="1"/>
        <rFont val="Verdana"/>
        <family val="2"/>
      </rPr>
      <t>arterial</t>
    </r>
    <r>
      <rPr>
        <sz val="10"/>
        <color theme="1"/>
        <rFont val="Verdana"/>
        <family val="2"/>
      </rPr>
      <t xml:space="preserve"> * RHO</t>
    </r>
    <r>
      <rPr>
        <vertAlign val="subscript"/>
        <sz val="10"/>
        <color theme="1"/>
        <rFont val="Verdana"/>
        <family val="2"/>
      </rPr>
      <t>solution</t>
    </r>
    <r>
      <rPr>
        <sz val="10"/>
        <color theme="1"/>
        <rFont val="Verdana"/>
        <family val="2"/>
      </rPr>
      <t xml:space="preserve"> * C</t>
    </r>
    <r>
      <rPr>
        <vertAlign val="subscript"/>
        <sz val="10"/>
        <color theme="1"/>
        <rFont val="Verdana"/>
        <family val="2"/>
      </rPr>
      <t>arterial</t>
    </r>
    <r>
      <rPr>
        <sz val="10"/>
        <color theme="1"/>
        <rFont val="Verdana"/>
        <family val="2"/>
      </rPr>
      <t xml:space="preserve"> * (1-F</t>
    </r>
    <r>
      <rPr>
        <vertAlign val="subscript"/>
        <sz val="10"/>
        <color theme="1"/>
        <rFont val="Verdana"/>
        <family val="2"/>
      </rPr>
      <t>ret,arterial</t>
    </r>
    <r>
      <rPr>
        <sz val="10"/>
        <color theme="1"/>
        <rFont val="Verdana"/>
        <family val="2"/>
      </rPr>
      <t>) * 10</t>
    </r>
    <r>
      <rPr>
        <vertAlign val="superscript"/>
        <sz val="10"/>
        <color theme="1"/>
        <rFont val="Verdana"/>
        <family val="2"/>
      </rPr>
      <t>-3</t>
    </r>
    <r>
      <rPr>
        <sz val="10"/>
        <color theme="1"/>
        <rFont val="Verdana"/>
        <family val="2"/>
      </rPr>
      <t xml:space="preserve"> + Q</t>
    </r>
    <r>
      <rPr>
        <vertAlign val="subscript"/>
        <sz val="10"/>
        <color theme="1"/>
        <rFont val="Verdana"/>
        <family val="2"/>
      </rPr>
      <t>cavity</t>
    </r>
    <r>
      <rPr>
        <sz val="10"/>
        <color theme="1"/>
        <rFont val="Verdana"/>
        <family val="2"/>
      </rPr>
      <t xml:space="preserve"> * RHO</t>
    </r>
    <r>
      <rPr>
        <vertAlign val="subscript"/>
        <sz val="10"/>
        <color theme="1"/>
        <rFont val="Verdana"/>
        <family val="2"/>
      </rPr>
      <t>solution</t>
    </r>
    <r>
      <rPr>
        <sz val="10"/>
        <color theme="1"/>
        <rFont val="Verdana"/>
        <family val="2"/>
      </rPr>
      <t xml:space="preserve"> * C</t>
    </r>
    <r>
      <rPr>
        <vertAlign val="subscript"/>
        <sz val="10"/>
        <color theme="1"/>
        <rFont val="Verdana"/>
        <family val="2"/>
      </rPr>
      <t>cavity</t>
    </r>
    <r>
      <rPr>
        <sz val="10"/>
        <color theme="1"/>
        <rFont val="Verdana"/>
        <family val="2"/>
      </rPr>
      <t xml:space="preserve"> * (1-F</t>
    </r>
    <r>
      <rPr>
        <vertAlign val="subscript"/>
        <sz val="10"/>
        <color theme="1"/>
        <rFont val="Verdana"/>
        <family val="2"/>
      </rPr>
      <t>ret,cavity</t>
    </r>
    <r>
      <rPr>
        <sz val="10"/>
        <color theme="1"/>
        <rFont val="Verdana"/>
        <family val="2"/>
      </rPr>
      <t>) * 10</t>
    </r>
    <r>
      <rPr>
        <vertAlign val="superscript"/>
        <sz val="10"/>
        <color theme="1"/>
        <rFont val="Verdana"/>
        <family val="2"/>
      </rPr>
      <t>-3</t>
    </r>
  </si>
  <si>
    <t>Number of embalmed corpses buried per year</t>
  </si>
  <si>
    <t>Length of the cemetery</t>
  </si>
  <si>
    <t>Width of the cemetery</t>
  </si>
  <si>
    <t>Mixing depth of soil</t>
  </si>
  <si>
    <t>Bulk density of soil</t>
  </si>
  <si>
    <t>Soil-water partitioning coefficient</t>
  </si>
  <si>
    <t>Factor for reaction with body</t>
  </si>
  <si>
    <r>
      <t>F</t>
    </r>
    <r>
      <rPr>
        <vertAlign val="subscript"/>
        <sz val="10"/>
        <color theme="1"/>
        <rFont val="Verdana"/>
        <family val="2"/>
      </rPr>
      <t>body</t>
    </r>
  </si>
  <si>
    <r>
      <t>N</t>
    </r>
    <r>
      <rPr>
        <vertAlign val="subscript"/>
        <sz val="10"/>
        <color theme="1"/>
        <rFont val="Verdana"/>
        <family val="2"/>
      </rPr>
      <t>corpse</t>
    </r>
  </si>
  <si>
    <t>k</t>
  </si>
  <si>
    <t>m</t>
  </si>
  <si>
    <r>
      <t>y</t>
    </r>
    <r>
      <rPr>
        <vertAlign val="superscript"/>
        <sz val="10"/>
        <color theme="1"/>
        <rFont val="Verdana"/>
        <family val="2"/>
      </rPr>
      <t>-1</t>
    </r>
  </si>
  <si>
    <r>
      <t>LENGTH</t>
    </r>
    <r>
      <rPr>
        <vertAlign val="subscript"/>
        <sz val="10"/>
        <color theme="1"/>
        <rFont val="Verdana"/>
        <family val="2"/>
      </rPr>
      <t>cem</t>
    </r>
  </si>
  <si>
    <r>
      <t>WIDTH</t>
    </r>
    <r>
      <rPr>
        <vertAlign val="subscript"/>
        <sz val="10"/>
        <color theme="1"/>
        <rFont val="Verdana"/>
        <family val="2"/>
      </rPr>
      <t>cem</t>
    </r>
  </si>
  <si>
    <r>
      <t>DEPTH</t>
    </r>
    <r>
      <rPr>
        <vertAlign val="subscript"/>
        <sz val="10"/>
        <color theme="1"/>
        <rFont val="Verdana"/>
        <family val="2"/>
      </rPr>
      <t>soil</t>
    </r>
  </si>
  <si>
    <r>
      <t>K</t>
    </r>
    <r>
      <rPr>
        <vertAlign val="subscript"/>
        <sz val="10"/>
        <color theme="1"/>
        <rFont val="Verdana"/>
        <family val="2"/>
      </rPr>
      <t>soil-water</t>
    </r>
  </si>
  <si>
    <t>ESD Table 2 contains values for formaldehyde (the same may be assumed for other products)</t>
  </si>
  <si>
    <t>Additional parameters needed (to those on the table above)</t>
  </si>
  <si>
    <r>
      <t>m</t>
    </r>
    <r>
      <rPr>
        <vertAlign val="superscript"/>
        <sz val="10"/>
        <color theme="1"/>
        <rFont val="Verdana"/>
        <family val="2"/>
      </rPr>
      <t>3</t>
    </r>
    <r>
      <rPr>
        <sz val="10"/>
        <color theme="1"/>
        <rFont val="Verdana"/>
        <family val="2"/>
      </rPr>
      <t>.m</t>
    </r>
    <r>
      <rPr>
        <vertAlign val="superscript"/>
        <sz val="10"/>
        <color theme="1"/>
        <rFont val="Verdana"/>
        <family val="2"/>
      </rPr>
      <t>-3</t>
    </r>
  </si>
  <si>
    <r>
      <t>d</t>
    </r>
    <r>
      <rPr>
        <vertAlign val="superscript"/>
        <sz val="10"/>
        <color theme="1"/>
        <rFont val="Verdana"/>
        <family val="2"/>
      </rPr>
      <t>-1</t>
    </r>
  </si>
  <si>
    <t>Yearly average input of active substance to the cemetery</t>
  </si>
  <si>
    <r>
      <t>Ecemetery</t>
    </r>
    <r>
      <rPr>
        <vertAlign val="subscript"/>
        <sz val="10"/>
        <color theme="1"/>
        <rFont val="Verdana"/>
        <family val="2"/>
      </rPr>
      <t>soil</t>
    </r>
  </si>
  <si>
    <r>
      <t>kg.y</t>
    </r>
    <r>
      <rPr>
        <vertAlign val="superscript"/>
        <sz val="10"/>
        <color theme="1"/>
        <rFont val="Verdana"/>
        <family val="2"/>
      </rPr>
      <t>-1</t>
    </r>
  </si>
  <si>
    <r>
      <rPr>
        <b/>
        <sz val="10"/>
        <color theme="1"/>
        <rFont val="Verdana"/>
        <family val="2"/>
      </rPr>
      <t>Ecemetery</t>
    </r>
    <r>
      <rPr>
        <b/>
        <vertAlign val="subscript"/>
        <sz val="10"/>
        <color theme="1"/>
        <rFont val="Verdana"/>
        <family val="2"/>
      </rPr>
      <t>soil</t>
    </r>
    <r>
      <rPr>
        <sz val="10"/>
        <color theme="1"/>
        <rFont val="Verdana"/>
        <family val="2"/>
      </rPr>
      <t xml:space="preserve"> = (Q</t>
    </r>
    <r>
      <rPr>
        <vertAlign val="subscript"/>
        <sz val="10"/>
        <color theme="1"/>
        <rFont val="Verdana"/>
        <family val="2"/>
      </rPr>
      <t>arterial</t>
    </r>
    <r>
      <rPr>
        <sz val="10"/>
        <color theme="1"/>
        <rFont val="Verdana"/>
        <family val="2"/>
      </rPr>
      <t xml:space="preserve"> * RHO</t>
    </r>
    <r>
      <rPr>
        <vertAlign val="subscript"/>
        <sz val="10"/>
        <color theme="1"/>
        <rFont val="Verdana"/>
        <family val="2"/>
      </rPr>
      <t>solution</t>
    </r>
    <r>
      <rPr>
        <sz val="10"/>
        <color theme="1"/>
        <rFont val="Verdana"/>
        <family val="2"/>
      </rPr>
      <t xml:space="preserve"> * C</t>
    </r>
    <r>
      <rPr>
        <vertAlign val="subscript"/>
        <sz val="10"/>
        <color theme="1"/>
        <rFont val="Verdana"/>
        <family val="2"/>
      </rPr>
      <t>arterial</t>
    </r>
    <r>
      <rPr>
        <sz val="10"/>
        <color theme="1"/>
        <rFont val="Verdana"/>
        <family val="2"/>
      </rPr>
      <t xml:space="preserve"> * F</t>
    </r>
    <r>
      <rPr>
        <vertAlign val="subscript"/>
        <sz val="10"/>
        <color theme="1"/>
        <rFont val="Verdana"/>
        <family val="2"/>
      </rPr>
      <t>ret,arterial</t>
    </r>
    <r>
      <rPr>
        <sz val="10"/>
        <color theme="1"/>
        <rFont val="Verdana"/>
        <family val="2"/>
      </rPr>
      <t xml:space="preserve"> * 10</t>
    </r>
    <r>
      <rPr>
        <vertAlign val="superscript"/>
        <sz val="10"/>
        <color theme="1"/>
        <rFont val="Verdana"/>
        <family val="2"/>
      </rPr>
      <t>-3</t>
    </r>
    <r>
      <rPr>
        <sz val="10"/>
        <color theme="1"/>
        <rFont val="Verdana"/>
        <family val="2"/>
      </rPr>
      <t xml:space="preserve"> + Q</t>
    </r>
    <r>
      <rPr>
        <vertAlign val="subscript"/>
        <sz val="10"/>
        <color theme="1"/>
        <rFont val="Verdana"/>
        <family val="2"/>
      </rPr>
      <t>cavity</t>
    </r>
    <r>
      <rPr>
        <sz val="10"/>
        <color theme="1"/>
        <rFont val="Verdana"/>
        <family val="2"/>
      </rPr>
      <t xml:space="preserve"> * RHO</t>
    </r>
    <r>
      <rPr>
        <vertAlign val="subscript"/>
        <sz val="10"/>
        <color theme="1"/>
        <rFont val="Verdana"/>
        <family val="2"/>
      </rPr>
      <t>solution</t>
    </r>
    <r>
      <rPr>
        <sz val="10"/>
        <color theme="1"/>
        <rFont val="Verdana"/>
        <family val="2"/>
      </rPr>
      <t xml:space="preserve"> * C</t>
    </r>
    <r>
      <rPr>
        <vertAlign val="subscript"/>
        <sz val="10"/>
        <color theme="1"/>
        <rFont val="Verdana"/>
        <family val="2"/>
      </rPr>
      <t>cavity</t>
    </r>
    <r>
      <rPr>
        <sz val="10"/>
        <color theme="1"/>
        <rFont val="Verdana"/>
        <family val="2"/>
      </rPr>
      <t xml:space="preserve"> * 1-F</t>
    </r>
    <r>
      <rPr>
        <vertAlign val="subscript"/>
        <sz val="10"/>
        <color theme="1"/>
        <rFont val="Verdana"/>
        <family val="2"/>
      </rPr>
      <t>ret,cavity</t>
    </r>
    <r>
      <rPr>
        <sz val="10"/>
        <color theme="1"/>
        <rFont val="Verdana"/>
        <family val="2"/>
      </rPr>
      <t xml:space="preserve"> * 10</t>
    </r>
    <r>
      <rPr>
        <vertAlign val="superscript"/>
        <sz val="10"/>
        <color theme="1"/>
        <rFont val="Verdana"/>
        <family val="2"/>
      </rPr>
      <t>-3</t>
    </r>
    <r>
      <rPr>
        <sz val="10"/>
        <color theme="1"/>
        <rFont val="Verdana"/>
        <family val="2"/>
      </rPr>
      <t>) * (1 - F</t>
    </r>
    <r>
      <rPr>
        <vertAlign val="subscript"/>
        <sz val="10"/>
        <color theme="1"/>
        <rFont val="Verdana"/>
        <family val="2"/>
      </rPr>
      <t>body</t>
    </r>
    <r>
      <rPr>
        <sz val="10"/>
        <color theme="1"/>
        <rFont val="Verdana"/>
        <family val="2"/>
      </rPr>
      <t>) * N</t>
    </r>
    <r>
      <rPr>
        <vertAlign val="subscript"/>
        <sz val="10"/>
        <color theme="1"/>
        <rFont val="Verdana"/>
        <family val="2"/>
      </rPr>
      <t>corpse</t>
    </r>
  </si>
  <si>
    <t>Average concentration in soil</t>
  </si>
  <si>
    <r>
      <t>Ccemetery</t>
    </r>
    <r>
      <rPr>
        <vertAlign val="subscript"/>
        <sz val="10"/>
        <color theme="1"/>
        <rFont val="Verdana"/>
        <family val="2"/>
      </rPr>
      <t>soil</t>
    </r>
  </si>
  <si>
    <r>
      <t>mg.kg</t>
    </r>
    <r>
      <rPr>
        <vertAlign val="subscript"/>
        <sz val="10"/>
        <color theme="1"/>
        <rFont val="Verdana"/>
        <family val="2"/>
      </rPr>
      <t>ww</t>
    </r>
    <r>
      <rPr>
        <vertAlign val="superscript"/>
        <sz val="10"/>
        <color theme="1"/>
        <rFont val="Verdana"/>
        <family val="2"/>
      </rPr>
      <t>-1</t>
    </r>
  </si>
  <si>
    <t>Average concentration in soil porewater</t>
  </si>
  <si>
    <r>
      <t>Ccemetery</t>
    </r>
    <r>
      <rPr>
        <vertAlign val="subscript"/>
        <sz val="10"/>
        <color theme="1"/>
        <rFont val="Verdana"/>
        <family val="2"/>
      </rPr>
      <t>porewater</t>
    </r>
  </si>
  <si>
    <r>
      <t>mg.l</t>
    </r>
    <r>
      <rPr>
        <vertAlign val="superscript"/>
        <sz val="10"/>
        <color theme="1"/>
        <rFont val="Verdana"/>
        <family val="2"/>
      </rPr>
      <t>-1</t>
    </r>
  </si>
  <si>
    <t xml:space="preserve">Guidance on the BPR: Volume IV Environment, Part B Risk Assessment (active substances) </t>
  </si>
  <si>
    <t>Guidance on the BPR: Volume IV Environment, Part B Risk Assessment (active substances)</t>
  </si>
  <si>
    <r>
      <rPr>
        <b/>
        <sz val="10"/>
        <color theme="1"/>
        <rFont val="Verdana"/>
        <family val="2"/>
      </rPr>
      <t>Ccemetery</t>
    </r>
    <r>
      <rPr>
        <b/>
        <vertAlign val="subscript"/>
        <sz val="10"/>
        <color theme="1"/>
        <rFont val="Verdana"/>
        <family val="2"/>
      </rPr>
      <t>porewater</t>
    </r>
    <r>
      <rPr>
        <b/>
        <sz val="10"/>
        <color theme="1"/>
        <rFont val="Verdana"/>
        <family val="2"/>
      </rPr>
      <t xml:space="preserve"> </t>
    </r>
    <r>
      <rPr>
        <sz val="10"/>
        <color theme="1"/>
        <rFont val="Verdana"/>
        <family val="2"/>
      </rPr>
      <t>= (Ccemetery</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 / (K</t>
    </r>
    <r>
      <rPr>
        <vertAlign val="subscript"/>
        <sz val="10"/>
        <color theme="1"/>
        <rFont val="Verdana"/>
        <family val="2"/>
      </rPr>
      <t>soil-water</t>
    </r>
    <r>
      <rPr>
        <sz val="10"/>
        <color theme="1"/>
        <rFont val="Verdana"/>
        <family val="2"/>
      </rPr>
      <t xml:space="preserve"> * 1000)</t>
    </r>
  </si>
  <si>
    <t>Tanning - Tanning agent</t>
  </si>
  <si>
    <t>2. The local emission of the active substance to wastewater will be automatically calculated in the "Output" table.</t>
  </si>
  <si>
    <r>
      <rPr>
        <b/>
        <sz val="11"/>
        <color theme="1"/>
        <rFont val="Verdana"/>
        <family val="2"/>
      </rPr>
      <t>Reference document:</t>
    </r>
    <r>
      <rPr>
        <sz val="11"/>
        <color theme="1"/>
        <rFont val="Verdana"/>
        <family val="2"/>
      </rPr>
      <t xml:space="preserve"> </t>
    </r>
  </si>
  <si>
    <r>
      <t xml:space="preserve">This workbook provides a calculation tool for estimating the environmental releases from the use of biocides in taxidermy and embalming processes. It consists of </t>
    </r>
    <r>
      <rPr>
        <sz val="11"/>
        <color theme="1"/>
        <rFont val="Verdana"/>
        <family val="2"/>
      </rPr>
      <t>two</t>
    </r>
    <r>
      <rPr>
        <sz val="11"/>
        <rFont val="Verdana"/>
        <family val="2"/>
      </rPr>
      <t xml:space="preserve">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that needs to be taken into account in order to correctly use this spreadsheet.</t>
    </r>
  </si>
  <si>
    <r>
      <t>1. Select, in the "Input" table the type of preservation step/type of biocidal agent. Select all the steps that apply (up to 4 steps). The value of quantity of active substance applied per kg of drained skin (Q</t>
    </r>
    <r>
      <rPr>
        <vertAlign val="subscript"/>
        <sz val="10"/>
        <rFont val="Verdana"/>
        <family val="2"/>
      </rPr>
      <t>active</t>
    </r>
    <r>
      <rPr>
        <sz val="10"/>
        <rFont val="Verdana"/>
        <family val="2"/>
      </rPr>
      <t>) will be automatically filled in, except in the case of "Dry preservation". In this case insert the value of Q</t>
    </r>
    <r>
      <rPr>
        <vertAlign val="subscript"/>
        <sz val="10"/>
        <rFont val="Verdana"/>
        <family val="2"/>
      </rPr>
      <t>active</t>
    </r>
    <r>
      <rPr>
        <sz val="10"/>
        <rFont val="Verdana"/>
        <family val="2"/>
      </rPr>
      <t xml:space="preserve"> in the cell indicated.</t>
    </r>
  </si>
  <si>
    <t>The default values can be overwritten. Once overwritten, in order to revert to the default values, these need to be manually introduced. Alternatively replace this worksheet by copying the one from the excel file in ECHA website.</t>
  </si>
  <si>
    <t>Emission scenario for calculating the releases of biocides used in taxidermy (ESD § 4.3.1, p.11)</t>
  </si>
  <si>
    <t>Emission scenario for calculating the releases of biocides used in the embalming process (ESD § 4.3.2, p.11)</t>
  </si>
  <si>
    <r>
      <t>1. Insert, in the "Input" table, the values for Q</t>
    </r>
    <r>
      <rPr>
        <vertAlign val="subscript"/>
        <sz val="10"/>
        <color theme="1"/>
        <rFont val="Verdana"/>
        <family val="2"/>
      </rPr>
      <t>arterial</t>
    </r>
    <r>
      <rPr>
        <sz val="10"/>
        <color theme="1"/>
        <rFont val="Verdana"/>
        <family val="2"/>
      </rPr>
      <t>, Q</t>
    </r>
    <r>
      <rPr>
        <vertAlign val="subscript"/>
        <sz val="10"/>
        <color theme="1"/>
        <rFont val="Verdana"/>
        <family val="2"/>
      </rPr>
      <t>cavity</t>
    </r>
    <r>
      <rPr>
        <sz val="10"/>
        <color theme="1"/>
        <rFont val="Verdana"/>
        <family val="2"/>
      </rPr>
      <t>, C</t>
    </r>
    <r>
      <rPr>
        <vertAlign val="subscript"/>
        <sz val="10"/>
        <color theme="1"/>
        <rFont val="Verdana"/>
        <family val="2"/>
      </rPr>
      <t>arterial</t>
    </r>
    <r>
      <rPr>
        <sz val="10"/>
        <color theme="1"/>
        <rFont val="Verdana"/>
        <family val="2"/>
      </rPr>
      <t>, C</t>
    </r>
    <r>
      <rPr>
        <vertAlign val="subscript"/>
        <sz val="10"/>
        <color theme="1"/>
        <rFont val="Verdana"/>
        <family val="2"/>
      </rPr>
      <t>cavity</t>
    </r>
    <r>
      <rPr>
        <sz val="10"/>
        <color theme="1"/>
        <rFont val="Verdana"/>
        <family val="2"/>
      </rPr>
      <t>, F</t>
    </r>
    <r>
      <rPr>
        <vertAlign val="subscript"/>
        <sz val="10"/>
        <color theme="1"/>
        <rFont val="Verdana"/>
        <family val="2"/>
      </rPr>
      <t>ret,arterial</t>
    </r>
    <r>
      <rPr>
        <sz val="10"/>
        <color theme="1"/>
        <rFont val="Verdana"/>
        <family val="2"/>
      </rPr>
      <t xml:space="preserve"> and F</t>
    </r>
    <r>
      <rPr>
        <vertAlign val="subscript"/>
        <sz val="10"/>
        <color theme="1"/>
        <rFont val="Verdana"/>
        <family val="2"/>
      </rPr>
      <t>ret,cavity</t>
    </r>
    <r>
      <rPr>
        <sz val="10"/>
        <color theme="1"/>
        <rFont val="Verdana"/>
        <family val="2"/>
      </rPr>
      <t>.</t>
    </r>
  </si>
  <si>
    <r>
      <t>1. Insert, in the "Input" table, the value for the soil-water partinioning coefficient (K</t>
    </r>
    <r>
      <rPr>
        <vertAlign val="subscript"/>
        <sz val="10"/>
        <color theme="1"/>
        <rFont val="Verdana"/>
        <family val="2"/>
      </rPr>
      <t>soil-water</t>
    </r>
    <r>
      <rPr>
        <sz val="10"/>
        <color theme="1"/>
        <rFont val="Verdana"/>
        <family val="2"/>
      </rPr>
      <t>) and for the first order rate constant for removal from soil (k).</t>
    </r>
  </si>
  <si>
    <r>
      <t>2. The emisison to the cemetery (Ecemetery</t>
    </r>
    <r>
      <rPr>
        <vertAlign val="subscript"/>
        <sz val="10"/>
        <color theme="1"/>
        <rFont val="Verdana"/>
        <family val="2"/>
      </rPr>
      <t>soil</t>
    </r>
    <r>
      <rPr>
        <sz val="10"/>
        <color theme="1"/>
        <rFont val="Verdana"/>
        <family val="2"/>
      </rPr>
      <t>), and the concentrations in soil (Ccemetery</t>
    </r>
    <r>
      <rPr>
        <vertAlign val="subscript"/>
        <sz val="10"/>
        <color theme="1"/>
        <rFont val="Verdana"/>
        <family val="2"/>
      </rPr>
      <t>soil</t>
    </r>
    <r>
      <rPr>
        <sz val="10"/>
        <color theme="1"/>
        <rFont val="Verdana"/>
        <family val="2"/>
      </rPr>
      <t>) and in soil porewater (Ccemetery</t>
    </r>
    <r>
      <rPr>
        <vertAlign val="subscript"/>
        <sz val="10"/>
        <color theme="1"/>
        <rFont val="Verdana"/>
        <family val="2"/>
      </rPr>
      <t>porewater</t>
    </r>
    <r>
      <rPr>
        <sz val="10"/>
        <color theme="1"/>
        <rFont val="Verdana"/>
        <family val="2"/>
      </rPr>
      <t>) will be automatically calculated in the "Output" table.</t>
    </r>
  </si>
  <si>
    <t>Releases at cemeteries after burial (Table 5, p.13)</t>
  </si>
  <si>
    <t>Releases during the embalming process (Table 4, p.12)</t>
  </si>
  <si>
    <t>References / Calculation formulas / Explanations</t>
  </si>
  <si>
    <r>
      <t xml:space="preserve">Input needed </t>
    </r>
    <r>
      <rPr>
        <b/>
        <sz val="10"/>
        <color theme="1"/>
        <rFont val="Verdana"/>
        <family val="2"/>
      </rPr>
      <t>only</t>
    </r>
    <r>
      <rPr>
        <sz val="10"/>
        <color theme="1"/>
        <rFont val="Verdana"/>
        <family val="2"/>
      </rPr>
      <t xml:space="preserve"> if "Introduce value below" is displayed above.</t>
    </r>
  </si>
  <si>
    <r>
      <rPr>
        <b/>
        <sz val="10"/>
        <color theme="1"/>
        <rFont val="Verdana"/>
        <family val="2"/>
      </rPr>
      <t>Ccemetery</t>
    </r>
    <r>
      <rPr>
        <b/>
        <vertAlign val="subscript"/>
        <sz val="10"/>
        <color theme="1"/>
        <rFont val="Verdana"/>
        <family val="2"/>
      </rPr>
      <t xml:space="preserve">soil </t>
    </r>
    <r>
      <rPr>
        <sz val="10"/>
        <color theme="1"/>
        <rFont val="Verdana"/>
        <family val="2"/>
      </rPr>
      <t>= Ecemetery</t>
    </r>
    <r>
      <rPr>
        <vertAlign val="subscript"/>
        <sz val="10"/>
        <color theme="1"/>
        <rFont val="Verdana"/>
        <family val="2"/>
      </rPr>
      <t>soil</t>
    </r>
    <r>
      <rPr>
        <sz val="10"/>
        <color theme="1"/>
        <rFont val="Verdana"/>
        <family val="2"/>
      </rPr>
      <t xml:space="preserve"> * 10</t>
    </r>
    <r>
      <rPr>
        <vertAlign val="superscript"/>
        <sz val="10"/>
        <color theme="1"/>
        <rFont val="Verdana"/>
        <family val="2"/>
      </rPr>
      <t>6</t>
    </r>
    <r>
      <rPr>
        <sz val="10"/>
        <color theme="1"/>
        <rFont val="Verdana"/>
        <family val="2"/>
      </rPr>
      <t xml:space="preserve"> / (LENGTH</t>
    </r>
    <r>
      <rPr>
        <vertAlign val="subscript"/>
        <sz val="10"/>
        <color theme="1"/>
        <rFont val="Verdana"/>
        <family val="2"/>
      </rPr>
      <t>cem</t>
    </r>
    <r>
      <rPr>
        <sz val="10"/>
        <color theme="1"/>
        <rFont val="Verdana"/>
        <family val="2"/>
      </rPr>
      <t xml:space="preserve"> * WIDTH</t>
    </r>
    <r>
      <rPr>
        <vertAlign val="subscript"/>
        <sz val="10"/>
        <color theme="1"/>
        <rFont val="Verdana"/>
        <family val="2"/>
      </rPr>
      <t>cem</t>
    </r>
    <r>
      <rPr>
        <sz val="10"/>
        <color theme="1"/>
        <rFont val="Verdana"/>
        <family val="2"/>
      </rPr>
      <t xml:space="preserve"> * DEPTH</t>
    </r>
    <r>
      <rPr>
        <vertAlign val="subscript"/>
        <sz val="10"/>
        <color theme="1"/>
        <rFont val="Verdana"/>
        <family val="2"/>
      </rPr>
      <t>soil</t>
    </r>
    <r>
      <rPr>
        <sz val="10"/>
        <color theme="1"/>
        <rFont val="Verdana"/>
        <family val="2"/>
      </rPr>
      <t xml:space="preserve"> * RHO</t>
    </r>
    <r>
      <rPr>
        <vertAlign val="subscript"/>
        <sz val="10"/>
        <color theme="1"/>
        <rFont val="Verdana"/>
        <family val="2"/>
      </rPr>
      <t>soil</t>
    </r>
    <r>
      <rPr>
        <sz val="10"/>
        <color theme="1"/>
        <rFont val="Verdana"/>
        <family val="2"/>
      </rPr>
      <t xml:space="preserve"> * k * 365)</t>
    </r>
  </si>
  <si>
    <t>Note:</t>
  </si>
  <si>
    <t>Spreadsheet index (click on the title to be directed to the sub-scenario)</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</si>
</sst>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i/>
      <sz val="10"/>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sz val="10"/>
      <name val="Arial"/>
      <family val="2"/>
    </font>
    <font>
      <b/>
      <sz val="10"/>
      <color rgb="FFFA7D00"/>
      <name val="Verdana"/>
      <family val="2"/>
    </font>
    <font>
      <i/>
      <sz val="10"/>
      <name val="Verdana"/>
      <family val="2"/>
    </font>
    <font>
      <b/>
      <sz val="10"/>
      <color rgb="FF00B050"/>
      <name val="Verdana"/>
      <family val="2"/>
    </font>
    <font>
      <sz val="10"/>
      <color theme="0"/>
      <name val="Verdana"/>
      <family val="2"/>
    </font>
    <font>
      <sz val="12"/>
      <color theme="0"/>
      <name val="Verdana"/>
      <family val="2"/>
    </font>
    <font>
      <sz val="10"/>
      <color rgb="FF0070C0"/>
      <name val="Verdana"/>
      <family val="2"/>
    </font>
    <font>
      <b/>
      <sz val="14"/>
      <color theme="1"/>
      <name val="Verdana"/>
      <family val="2"/>
    </font>
    <font>
      <b/>
      <sz val="10"/>
      <color rgb="FFFF0000"/>
      <name val="Verdana"/>
      <family val="2"/>
    </font>
    <font>
      <b/>
      <sz val="11"/>
      <color theme="3"/>
      <name val="Verdana"/>
      <family val="2"/>
    </font>
    <font>
      <b/>
      <sz val="16"/>
      <color theme="3"/>
      <name val="Verdana"/>
      <family val="2"/>
    </font>
    <font>
      <b/>
      <sz val="14"/>
      <color theme="0"/>
      <name val="Verdana"/>
      <family val="2"/>
    </font>
    <font>
      <sz val="11"/>
      <color theme="1"/>
      <name val="Verdana"/>
      <family val="2"/>
    </font>
    <font>
      <u/>
      <sz val="12"/>
      <color theme="10"/>
      <name val="Verdana"/>
      <family val="2"/>
    </font>
    <font>
      <sz val="11"/>
      <name val="Verdana"/>
      <family val="2"/>
    </font>
    <font>
      <b/>
      <sz val="11"/>
      <color theme="1"/>
      <name val="Verdana"/>
      <family val="2"/>
    </font>
    <font>
      <b/>
      <sz val="10"/>
      <color rgb="FFEFB011"/>
      <name val="Verdana"/>
      <family val="2"/>
    </font>
    <font>
      <vertAlign val="subscript"/>
      <sz val="10"/>
      <name val="Verdana"/>
      <family val="2"/>
    </font>
    <font>
      <b/>
      <sz val="11"/>
      <color rgb="FFFF0000"/>
      <name val="Verdana"/>
      <family val="2"/>
    </font>
    <font>
      <sz val="11"/>
      <color rgb="FFFF0000"/>
      <name val="Verdana"/>
      <family val="2"/>
    </font>
    <font>
      <b/>
      <sz val="12"/>
      <color theme="3"/>
      <name val="Verdana"/>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12" fillId="6"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5" applyNumberFormat="0" applyFill="0" applyAlignment="0" applyProtection="0"/>
    <xf numFmtId="0" fontId="24" fillId="0" borderId="0"/>
    <xf numFmtId="0" fontId="26" fillId="3" borderId="1" applyNumberFormat="0" applyAlignment="0" applyProtection="0"/>
    <xf numFmtId="0" fontId="25" fillId="0" borderId="0"/>
    <xf numFmtId="0" fontId="13" fillId="0" borderId="0" applyNumberFormat="0" applyFill="0" applyBorder="0" applyAlignment="0" applyProtection="0"/>
    <xf numFmtId="0" fontId="34" fillId="0" borderId="0" applyNumberFormat="0" applyFill="0" applyBorder="0" applyAlignment="0" applyProtection="0"/>
  </cellStyleXfs>
  <cellXfs count="177">
    <xf numFmtId="0" fontId="0" fillId="0" borderId="0" xfId="0"/>
    <xf numFmtId="0" fontId="0" fillId="4" borderId="0" xfId="0" applyFill="1"/>
    <xf numFmtId="0" fontId="0" fillId="5" borderId="0" xfId="0" applyFill="1" applyBorder="1"/>
    <xf numFmtId="0" fontId="8" fillId="5" borderId="0" xfId="0" applyFont="1" applyFill="1" applyBorder="1"/>
    <xf numFmtId="0" fontId="5" fillId="5" borderId="4" xfId="0" applyFont="1" applyFill="1" applyBorder="1"/>
    <xf numFmtId="0" fontId="0" fillId="4" borderId="0" xfId="0" applyFill="1" applyBorder="1"/>
    <xf numFmtId="0" fontId="0" fillId="4" borderId="0" xfId="0" applyFill="1" applyBorder="1" applyAlignment="1">
      <alignment horizontal="left"/>
    </xf>
    <xf numFmtId="0" fontId="7" fillId="4" borderId="0" xfId="0" applyFont="1" applyFill="1"/>
    <xf numFmtId="0" fontId="21" fillId="9" borderId="0" xfId="21" applyFont="1" applyFill="1" applyBorder="1" applyAlignment="1">
      <alignment vertical="center"/>
    </xf>
    <xf numFmtId="0" fontId="6" fillId="4" borderId="0" xfId="0" applyFont="1" applyFill="1" applyBorder="1"/>
    <xf numFmtId="0" fontId="0" fillId="4" borderId="0" xfId="0" applyFont="1" applyFill="1" applyAlignment="1"/>
    <xf numFmtId="14" fontId="0" fillId="4" borderId="0" xfId="0" applyNumberFormat="1" applyFill="1"/>
    <xf numFmtId="0" fontId="0" fillId="4" borderId="0" xfId="0" applyFill="1" applyAlignment="1">
      <alignment wrapText="1"/>
    </xf>
    <xf numFmtId="0" fontId="21" fillId="4" borderId="0" xfId="21" applyFont="1" applyFill="1" applyBorder="1" applyAlignment="1">
      <alignment vertical="center"/>
    </xf>
    <xf numFmtId="0" fontId="13" fillId="4" borderId="0" xfId="22" applyFill="1" applyBorder="1"/>
    <xf numFmtId="0" fontId="5" fillId="5" borderId="4" xfId="0" applyFont="1" applyFill="1" applyBorder="1" applyAlignment="1">
      <alignment horizontal="center" vertical="center" wrapText="1"/>
    </xf>
    <xf numFmtId="0" fontId="0" fillId="5" borderId="0" xfId="0" applyFill="1" applyAlignment="1">
      <alignment horizontal="center"/>
    </xf>
    <xf numFmtId="0" fontId="0" fillId="4" borderId="0" xfId="0" applyFont="1" applyFill="1"/>
    <xf numFmtId="0" fontId="0" fillId="4" borderId="0" xfId="0" applyFill="1" applyAlignment="1">
      <alignment horizontal="left" vertical="center" wrapText="1"/>
    </xf>
    <xf numFmtId="0" fontId="32" fillId="9" borderId="0" xfId="0" applyFont="1" applyFill="1"/>
    <xf numFmtId="0" fontId="0" fillId="9" borderId="0" xfId="0" applyFill="1"/>
    <xf numFmtId="0" fontId="35" fillId="4" borderId="0" xfId="18" applyFont="1" applyFill="1" applyBorder="1"/>
    <xf numFmtId="0" fontId="36" fillId="9" borderId="0" xfId="21" applyFont="1" applyFill="1" applyBorder="1" applyAlignment="1">
      <alignment vertical="center"/>
    </xf>
    <xf numFmtId="0" fontId="37" fillId="4" borderId="0" xfId="0" applyFont="1" applyFill="1" applyBorder="1" applyAlignment="1"/>
    <xf numFmtId="0" fontId="39" fillId="4" borderId="0" xfId="19" applyFont="1" applyFill="1" applyBorder="1" applyAlignment="1"/>
    <xf numFmtId="0" fontId="39" fillId="4" borderId="0" xfId="19" applyFont="1" applyFill="1" applyBorder="1"/>
    <xf numFmtId="0" fontId="40" fillId="4" borderId="0" xfId="0" applyFont="1" applyFill="1" applyAlignment="1"/>
    <xf numFmtId="0" fontId="37" fillId="4" borderId="0" xfId="0" applyFont="1" applyFill="1"/>
    <xf numFmtId="0" fontId="0" fillId="4" borderId="0" xfId="0" applyFill="1" applyBorder="1" applyAlignment="1">
      <alignment horizontal="center"/>
    </xf>
    <xf numFmtId="0" fontId="5" fillId="4" borderId="0" xfId="0" applyFont="1" applyFill="1" applyBorder="1" applyAlignment="1">
      <alignment horizontal="center" vertical="center" wrapText="1"/>
    </xf>
    <xf numFmtId="0" fontId="0" fillId="4" borderId="0" xfId="0" applyFill="1" applyBorder="1" applyAlignment="1">
      <alignment horizontal="left" vertical="center"/>
    </xf>
    <xf numFmtId="0" fontId="39" fillId="4" borderId="0" xfId="0" applyFont="1" applyFill="1" applyAlignment="1">
      <alignment vertical="center" wrapText="1"/>
    </xf>
    <xf numFmtId="14" fontId="0" fillId="4" borderId="0" xfId="0" applyNumberFormat="1" applyFont="1" applyFill="1"/>
    <xf numFmtId="0" fontId="0" fillId="4" borderId="0" xfId="0" applyFill="1" applyBorder="1" applyProtection="1">
      <protection locked="0"/>
    </xf>
    <xf numFmtId="0" fontId="0" fillId="4" borderId="0" xfId="0" applyFill="1" applyBorder="1" applyAlignment="1" applyProtection="1">
      <alignment horizontal="left"/>
      <protection locked="0"/>
    </xf>
    <xf numFmtId="0" fontId="0" fillId="4" borderId="0" xfId="0" applyFill="1" applyProtection="1">
      <protection locked="0"/>
    </xf>
    <xf numFmtId="0" fontId="0" fillId="0" borderId="0" xfId="0" applyProtection="1">
      <protection locked="0"/>
    </xf>
    <xf numFmtId="0" fontId="35" fillId="4" borderId="0" xfId="18" applyFont="1" applyFill="1" applyBorder="1" applyAlignment="1" applyProtection="1">
      <alignment vertical="center"/>
      <protection locked="0"/>
    </xf>
    <xf numFmtId="0" fontId="17" fillId="4" borderId="0" xfId="18" applyFill="1" applyBorder="1" applyProtection="1">
      <protection locked="0"/>
    </xf>
    <xf numFmtId="0" fontId="17" fillId="4" borderId="0" xfId="18" applyFill="1" applyBorder="1" applyAlignment="1" applyProtection="1">
      <alignment horizontal="left"/>
      <protection locked="0"/>
    </xf>
    <xf numFmtId="0" fontId="24" fillId="4" borderId="0" xfId="19" applyFill="1" applyProtection="1">
      <protection locked="0"/>
    </xf>
    <xf numFmtId="0" fontId="24" fillId="4" borderId="0" xfId="19" applyFill="1" applyAlignment="1" applyProtection="1">
      <alignment horizontal="left"/>
      <protection locked="0"/>
    </xf>
    <xf numFmtId="0" fontId="6" fillId="4" borderId="0" xfId="19" applyFont="1" applyFill="1" applyBorder="1" applyProtection="1">
      <protection locked="0"/>
    </xf>
    <xf numFmtId="0" fontId="6" fillId="4" borderId="0" xfId="19" applyFont="1" applyFill="1" applyBorder="1" applyAlignment="1" applyProtection="1">
      <alignment horizontal="left"/>
      <protection locked="0"/>
    </xf>
    <xf numFmtId="0" fontId="36" fillId="9" borderId="0" xfId="19" applyFont="1" applyFill="1" applyBorder="1" applyAlignment="1" applyProtection="1">
      <alignment vertical="center"/>
      <protection locked="0"/>
    </xf>
    <xf numFmtId="0" fontId="21" fillId="9" borderId="0" xfId="19" applyFont="1" applyFill="1" applyBorder="1" applyAlignment="1" applyProtection="1">
      <alignment vertical="center"/>
      <protection locked="0"/>
    </xf>
    <xf numFmtId="0" fontId="21" fillId="9" borderId="0" xfId="19" applyFont="1" applyFill="1" applyBorder="1" applyAlignment="1" applyProtection="1">
      <alignment horizontal="left" vertical="center"/>
      <protection locked="0"/>
    </xf>
    <xf numFmtId="0" fontId="3" fillId="9" borderId="0" xfId="0" applyFont="1" applyFill="1" applyBorder="1" applyProtection="1">
      <protection locked="0"/>
    </xf>
    <xf numFmtId="0" fontId="0" fillId="9" borderId="0" xfId="0" applyFill="1" applyBorder="1" applyProtection="1">
      <protection locked="0"/>
    </xf>
    <xf numFmtId="0" fontId="7" fillId="4" borderId="0" xfId="0" applyFont="1" applyFill="1" applyBorder="1" applyProtection="1">
      <protection locked="0"/>
    </xf>
    <xf numFmtId="0" fontId="7" fillId="4" borderId="0" xfId="19" applyFont="1" applyFill="1" applyBorder="1" applyAlignment="1" applyProtection="1">
      <alignment vertical="center"/>
      <protection locked="0"/>
    </xf>
    <xf numFmtId="0" fontId="7" fillId="4" borderId="0" xfId="19" applyFont="1" applyFill="1" applyBorder="1" applyAlignment="1" applyProtection="1">
      <alignment horizontal="left" vertical="center"/>
      <protection locked="0"/>
    </xf>
    <xf numFmtId="0" fontId="7" fillId="4" borderId="0" xfId="0" applyFont="1" applyFill="1" applyProtection="1">
      <protection locked="0"/>
    </xf>
    <xf numFmtId="0" fontId="7" fillId="0" borderId="0" xfId="0" applyFont="1" applyProtection="1">
      <protection locked="0"/>
    </xf>
    <xf numFmtId="0" fontId="43" fillId="4" borderId="0" xfId="23" applyFont="1" applyFill="1" applyBorder="1" applyAlignment="1" applyProtection="1">
      <alignment vertical="center"/>
      <protection locked="0"/>
    </xf>
    <xf numFmtId="0" fontId="33" fillId="4" borderId="0" xfId="23" applyFont="1" applyFill="1" applyBorder="1" applyAlignment="1" applyProtection="1">
      <alignment vertical="center"/>
      <protection locked="0"/>
    </xf>
    <xf numFmtId="0" fontId="33" fillId="4" borderId="0" xfId="0" applyFont="1" applyFill="1" applyBorder="1" applyAlignment="1" applyProtection="1">
      <alignment vertical="center" wrapText="1"/>
      <protection locked="0"/>
    </xf>
    <xf numFmtId="0" fontId="33" fillId="4" borderId="0" xfId="0" applyFont="1" applyFill="1" applyBorder="1" applyAlignment="1" applyProtection="1">
      <alignment wrapText="1"/>
      <protection locked="0"/>
    </xf>
    <xf numFmtId="0" fontId="0" fillId="4" borderId="0" xfId="0" applyFont="1" applyFill="1" applyBorder="1" applyProtection="1">
      <protection locked="0"/>
    </xf>
    <xf numFmtId="0" fontId="30" fillId="4" borderId="0" xfId="19" applyFont="1" applyFill="1" applyBorder="1" applyAlignment="1" applyProtection="1">
      <alignment vertical="center"/>
      <protection locked="0"/>
    </xf>
    <xf numFmtId="0" fontId="30" fillId="4" borderId="0" xfId="19" applyFont="1" applyFill="1" applyBorder="1" applyAlignment="1" applyProtection="1">
      <alignment horizontal="left" vertical="center"/>
      <protection locked="0"/>
    </xf>
    <xf numFmtId="0" fontId="29" fillId="4" borderId="0" xfId="0" applyFont="1" applyFill="1" applyBorder="1" applyProtection="1">
      <protection locked="0"/>
    </xf>
    <xf numFmtId="0" fontId="0" fillId="4" borderId="0" xfId="0" applyFont="1" applyFill="1" applyProtection="1">
      <protection locked="0"/>
    </xf>
    <xf numFmtId="0" fontId="41" fillId="4" borderId="0" xfId="0" applyFont="1" applyFill="1" applyBorder="1" applyProtection="1">
      <protection locked="0"/>
    </xf>
    <xf numFmtId="0" fontId="0" fillId="4" borderId="0" xfId="0" applyFont="1" applyFill="1" applyBorder="1" applyAlignment="1" applyProtection="1">
      <alignment horizontal="left"/>
      <protection locked="0"/>
    </xf>
    <xf numFmtId="0" fontId="21" fillId="4" borderId="0" xfId="19" applyFont="1" applyFill="1" applyBorder="1" applyAlignment="1" applyProtection="1">
      <alignment vertical="center"/>
      <protection locked="0"/>
    </xf>
    <xf numFmtId="0" fontId="21" fillId="4" borderId="0" xfId="19" applyFont="1" applyFill="1" applyBorder="1" applyAlignment="1" applyProtection="1">
      <alignment horizontal="left" vertical="center"/>
      <protection locked="0"/>
    </xf>
    <xf numFmtId="0" fontId="3" fillId="4" borderId="0" xfId="0" applyFont="1" applyFill="1" applyBorder="1" applyProtection="1">
      <protection locked="0"/>
    </xf>
    <xf numFmtId="0" fontId="15" fillId="7" borderId="0" xfId="0" applyFont="1" applyFill="1" applyBorder="1" applyAlignment="1" applyProtection="1">
      <alignment vertical="center"/>
      <protection locked="0"/>
    </xf>
    <xf numFmtId="0" fontId="3" fillId="7" borderId="0" xfId="0" applyFont="1" applyFill="1" applyBorder="1" applyProtection="1">
      <protection locked="0"/>
    </xf>
    <xf numFmtId="0" fontId="3"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horizontal="left"/>
      <protection locked="0"/>
    </xf>
    <xf numFmtId="0" fontId="9" fillId="8" borderId="0" xfId="0" applyFont="1" applyFill="1" applyBorder="1" applyProtection="1">
      <protection locked="0"/>
    </xf>
    <xf numFmtId="0" fontId="9" fillId="8" borderId="0" xfId="0" applyFont="1" applyFill="1" applyBorder="1" applyAlignment="1" applyProtection="1">
      <alignment horizontal="left"/>
      <protection locked="0"/>
    </xf>
    <xf numFmtId="0" fontId="9" fillId="8" borderId="0" xfId="0" applyFont="1" applyFill="1" applyBorder="1" applyAlignment="1" applyProtection="1">
      <alignment horizontal="center"/>
      <protection locked="0"/>
    </xf>
    <xf numFmtId="0" fontId="0" fillId="8" borderId="0" xfId="0" applyFill="1" applyBorder="1" applyAlignment="1" applyProtection="1">
      <alignment horizontal="left" vertical="center" wrapText="1"/>
      <protection locked="0"/>
    </xf>
    <xf numFmtId="0" fontId="0" fillId="4" borderId="0" xfId="0" applyFill="1" applyAlignment="1" applyProtection="1">
      <alignment vertical="center"/>
      <protection locked="0"/>
    </xf>
    <xf numFmtId="0" fontId="0" fillId="8" borderId="0" xfId="0" applyFill="1" applyBorder="1" applyAlignment="1" applyProtection="1">
      <alignment vertical="center" wrapText="1"/>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0" fillId="8" borderId="0" xfId="0" applyFill="1" applyAlignment="1" applyProtection="1">
      <alignment vertical="center"/>
      <protection locked="0"/>
    </xf>
    <xf numFmtId="0" fontId="0" fillId="8" borderId="4" xfId="0" applyFill="1" applyBorder="1" applyAlignment="1" applyProtection="1">
      <alignment horizontal="left" vertical="center"/>
      <protection locked="0"/>
    </xf>
    <xf numFmtId="0" fontId="0" fillId="8" borderId="4" xfId="0" applyFill="1" applyBorder="1" applyAlignment="1" applyProtection="1">
      <alignment horizontal="left" vertical="center" wrapText="1"/>
      <protection locked="0"/>
    </xf>
    <xf numFmtId="0" fontId="0" fillId="8" borderId="9" xfId="0" applyFill="1" applyBorder="1" applyAlignment="1" applyProtection="1">
      <alignment horizontal="left" vertical="center" wrapText="1"/>
      <protection locked="0"/>
    </xf>
    <xf numFmtId="0" fontId="0" fillId="8" borderId="0" xfId="0" applyFill="1" applyBorder="1" applyAlignment="1" applyProtection="1">
      <alignment horizontal="right" vertical="center"/>
      <protection locked="0"/>
    </xf>
    <xf numFmtId="0" fontId="12" fillId="6" borderId="3" xfId="3" applyAlignment="1" applyProtection="1">
      <alignment horizontal="center" vertical="center" wrapText="1"/>
      <protection locked="0"/>
    </xf>
    <xf numFmtId="0" fontId="0" fillId="8" borderId="0" xfId="0" applyFill="1" applyBorder="1" applyAlignment="1" applyProtection="1">
      <alignment vertical="center"/>
      <protection locked="0"/>
    </xf>
    <xf numFmtId="0" fontId="7" fillId="9" borderId="6" xfId="1" applyFont="1" applyFill="1" applyBorder="1" applyAlignment="1" applyProtection="1">
      <alignment horizontal="center" vertical="center"/>
      <protection locked="0"/>
    </xf>
    <xf numFmtId="0" fontId="0" fillId="8" borderId="0" xfId="0" applyFill="1" applyBorder="1" applyAlignment="1" applyProtection="1">
      <alignment horizontal="right" vertical="center" wrapText="1"/>
      <protection locked="0"/>
    </xf>
    <xf numFmtId="0" fontId="0" fillId="4" borderId="0" xfId="0"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0" fillId="0" borderId="0" xfId="0" applyAlignment="1" applyProtection="1">
      <alignment vertical="center"/>
      <protection locked="0"/>
    </xf>
    <xf numFmtId="0" fontId="9" fillId="8" borderId="0" xfId="0" applyFont="1" applyFill="1" applyBorder="1" applyAlignment="1" applyProtection="1">
      <alignment vertical="center"/>
      <protection locked="0"/>
    </xf>
    <xf numFmtId="0" fontId="9" fillId="8" borderId="0" xfId="0" applyFont="1" applyFill="1" applyBorder="1" applyAlignment="1" applyProtection="1">
      <alignment horizontal="left" vertical="center"/>
      <protection locked="0"/>
    </xf>
    <xf numFmtId="0" fontId="9" fillId="8" borderId="0" xfId="0" applyFont="1" applyFill="1" applyBorder="1" applyAlignment="1" applyProtection="1">
      <alignment horizontal="center" vertical="center"/>
      <protection locked="0"/>
    </xf>
    <xf numFmtId="0" fontId="11" fillId="8" borderId="0" xfId="0" applyFont="1" applyFill="1" applyBorder="1" applyAlignment="1" applyProtection="1">
      <alignment vertical="center"/>
      <protection locked="0"/>
    </xf>
    <xf numFmtId="0" fontId="0" fillId="8" borderId="0" xfId="0" applyFont="1" applyFill="1" applyBorder="1" applyAlignment="1" applyProtection="1">
      <alignment horizontal="left" vertical="center"/>
      <protection locked="0"/>
    </xf>
    <xf numFmtId="0" fontId="0" fillId="8" borderId="7" xfId="0" applyFill="1" applyBorder="1" applyAlignment="1" applyProtection="1">
      <alignment horizontal="left" vertical="center" wrapText="1"/>
      <protection locked="0"/>
    </xf>
    <xf numFmtId="0" fontId="0" fillId="8" borderId="8" xfId="0" applyFill="1" applyBorder="1" applyAlignment="1" applyProtection="1">
      <alignment horizontal="right" vertical="center" wrapText="1"/>
      <protection locked="0"/>
    </xf>
    <xf numFmtId="0" fontId="0" fillId="4" borderId="0" xfId="0" applyFill="1" applyAlignment="1" applyProtection="1">
      <alignment horizontal="left"/>
      <protection locked="0"/>
    </xf>
    <xf numFmtId="0" fontId="9" fillId="4" borderId="0" xfId="0" applyFont="1" applyFill="1" applyBorder="1" applyProtection="1">
      <protection locked="0"/>
    </xf>
    <xf numFmtId="0" fontId="28" fillId="4" borderId="0" xfId="0" applyFont="1" applyFill="1" applyProtection="1">
      <protection locked="0"/>
    </xf>
    <xf numFmtId="0" fontId="27" fillId="4" borderId="0" xfId="0" applyFont="1" applyFill="1" applyAlignment="1" applyProtection="1">
      <alignment horizontal="left"/>
      <protection locked="0"/>
    </xf>
    <xf numFmtId="0" fontId="7" fillId="4" borderId="0" xfId="0" applyFont="1" applyFill="1" applyAlignment="1" applyProtection="1">
      <alignment horizontal="left"/>
      <protection locked="0"/>
    </xf>
    <xf numFmtId="0" fontId="0" fillId="0" borderId="0" xfId="0" applyAlignment="1" applyProtection="1">
      <alignment horizontal="left"/>
      <protection locked="0"/>
    </xf>
    <xf numFmtId="0" fontId="26" fillId="3" borderId="1" xfId="20" applyAlignment="1" applyProtection="1">
      <alignment horizontal="center" vertical="center"/>
    </xf>
    <xf numFmtId="11" fontId="2" fillId="3" borderId="2" xfId="2" applyNumberFormat="1" applyAlignment="1" applyProtection="1">
      <alignment horizontal="center" vertical="center"/>
    </xf>
    <xf numFmtId="0" fontId="6" fillId="4" borderId="0" xfId="0" applyFont="1" applyFill="1" applyBorder="1" applyAlignment="1" applyProtection="1">
      <alignment vertical="center"/>
      <protection locked="0"/>
    </xf>
    <xf numFmtId="0" fontId="40" fillId="4" borderId="10"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0" xfId="0" applyFill="1" applyBorder="1" applyAlignment="1" applyProtection="1">
      <alignment vertical="center" wrapText="1"/>
      <protection locked="0"/>
    </xf>
    <xf numFmtId="0" fontId="40" fillId="4" borderId="13" xfId="0" applyFont="1" applyFill="1" applyBorder="1" applyAlignment="1" applyProtection="1">
      <alignment vertical="center"/>
      <protection locked="0"/>
    </xf>
    <xf numFmtId="0" fontId="0" fillId="4" borderId="0" xfId="0"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7" fillId="4" borderId="0" xfId="0" applyFont="1" applyFill="1" applyBorder="1" applyAlignment="1" applyProtection="1">
      <alignment vertical="center" wrapText="1"/>
      <protection locked="0"/>
    </xf>
    <xf numFmtId="0" fontId="7" fillId="4" borderId="0" xfId="0" applyFont="1" applyFill="1" applyBorder="1" applyAlignment="1" applyProtection="1">
      <alignment horizontal="left" vertical="center" wrapText="1"/>
      <protection locked="0"/>
    </xf>
    <xf numFmtId="0" fontId="17" fillId="4" borderId="0" xfId="18" applyFill="1" applyBorder="1" applyAlignment="1" applyProtection="1">
      <alignment vertical="center"/>
      <protection locked="0"/>
    </xf>
    <xf numFmtId="0" fontId="17" fillId="4" borderId="0" xfId="18" applyFill="1" applyBorder="1" applyAlignment="1" applyProtection="1">
      <alignment horizontal="left" vertical="center"/>
      <protection locked="0"/>
    </xf>
    <xf numFmtId="0" fontId="24" fillId="4" borderId="0" xfId="19" applyFill="1" applyAlignment="1" applyProtection="1">
      <alignment vertical="center"/>
      <protection locked="0"/>
    </xf>
    <xf numFmtId="0" fontId="24" fillId="4" borderId="0" xfId="19" applyFill="1" applyAlignment="1" applyProtection="1">
      <alignment horizontal="left" vertical="center"/>
      <protection locked="0"/>
    </xf>
    <xf numFmtId="0" fontId="6" fillId="4" borderId="0" xfId="19" applyFont="1" applyFill="1" applyBorder="1" applyAlignment="1" applyProtection="1">
      <alignment vertical="center"/>
      <protection locked="0"/>
    </xf>
    <xf numFmtId="0" fontId="6" fillId="4" borderId="0" xfId="19" applyFont="1" applyFill="1" applyBorder="1" applyAlignment="1" applyProtection="1">
      <alignment horizontal="left" vertical="center"/>
      <protection locked="0"/>
    </xf>
    <xf numFmtId="0" fontId="3" fillId="9" borderId="0" xfId="0" applyFont="1" applyFill="1" applyBorder="1" applyAlignment="1" applyProtection="1">
      <alignment vertical="center"/>
      <protection locked="0"/>
    </xf>
    <xf numFmtId="0" fontId="0" fillId="9" borderId="0" xfId="0" applyFill="1" applyBorder="1" applyAlignment="1" applyProtection="1">
      <alignment vertical="center"/>
      <protection locked="0"/>
    </xf>
    <xf numFmtId="0" fontId="34" fillId="4" borderId="13" xfId="23" applyFont="1" applyFill="1" applyBorder="1" applyAlignment="1" applyProtection="1">
      <alignment vertical="center"/>
      <protection locked="0"/>
    </xf>
    <xf numFmtId="0" fontId="0" fillId="4" borderId="14" xfId="0"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0" fillId="4" borderId="17" xfId="0" applyFill="1" applyBorder="1" applyProtection="1">
      <protection locked="0"/>
    </xf>
    <xf numFmtId="0" fontId="43" fillId="4" borderId="0" xfId="19" applyFont="1" applyFill="1" applyBorder="1" applyAlignment="1" applyProtection="1">
      <alignment vertical="center"/>
      <protection locked="0"/>
    </xf>
    <xf numFmtId="0" fontId="39" fillId="4" borderId="0" xfId="19" applyFont="1" applyFill="1" applyBorder="1" applyAlignment="1" applyProtection="1">
      <alignment vertical="center"/>
      <protection locked="0"/>
    </xf>
    <xf numFmtId="0" fontId="39" fillId="4" borderId="0" xfId="19" applyFont="1" applyFill="1" applyBorder="1" applyAlignment="1" applyProtection="1">
      <alignment horizontal="left" vertical="center"/>
      <protection locked="0"/>
    </xf>
    <xf numFmtId="0" fontId="39" fillId="4"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0" fillId="4" borderId="0" xfId="0" applyFont="1" applyFill="1" applyAlignment="1" applyProtection="1">
      <alignment vertical="center"/>
      <protection locked="0"/>
    </xf>
    <xf numFmtId="0" fontId="4" fillId="4" borderId="0" xfId="0" applyFont="1" applyFill="1" applyBorder="1" applyAlignment="1" applyProtection="1">
      <alignment horizontal="left" vertical="center" wrapText="1"/>
      <protection locked="0"/>
    </xf>
    <xf numFmtId="0" fontId="27" fillId="4" borderId="0" xfId="0" applyFont="1" applyFill="1" applyBorder="1" applyAlignment="1" applyProtection="1">
      <alignment vertical="center"/>
      <protection locked="0"/>
    </xf>
    <xf numFmtId="0" fontId="45" fillId="4" borderId="0" xfId="23" applyFont="1" applyFill="1" applyBorder="1" applyAlignment="1" applyProtection="1">
      <alignment vertical="center"/>
      <protection locked="0"/>
    </xf>
    <xf numFmtId="0" fontId="6" fillId="4" borderId="0" xfId="19" applyFont="1" applyFill="1" applyAlignment="1" applyProtection="1">
      <alignment horizontal="left" vertical="center"/>
      <protection locked="0"/>
    </xf>
    <xf numFmtId="0" fontId="0" fillId="4" borderId="0" xfId="0" applyFont="1" applyFill="1" applyBorder="1" applyAlignment="1" applyProtection="1">
      <alignment vertical="center"/>
      <protection locked="0"/>
    </xf>
    <xf numFmtId="0" fontId="0" fillId="4" borderId="0" xfId="19" applyFont="1" applyFill="1" applyAlignment="1" applyProtection="1">
      <alignment horizontal="left" vertical="center"/>
      <protection locked="0"/>
    </xf>
    <xf numFmtId="0" fontId="0" fillId="0" borderId="0" xfId="0" applyFont="1" applyAlignment="1" applyProtection="1">
      <alignment vertical="center"/>
      <protection locked="0"/>
    </xf>
    <xf numFmtId="0" fontId="41" fillId="4" borderId="0" xfId="0" applyFont="1" applyFill="1" applyBorder="1" applyAlignment="1" applyProtection="1">
      <alignment vertical="center"/>
      <protection locked="0"/>
    </xf>
    <xf numFmtId="0" fontId="16" fillId="4" borderId="0" xfId="0" applyFont="1" applyFill="1" applyBorder="1" applyAlignment="1" applyProtection="1">
      <alignment vertical="center"/>
      <protection locked="0"/>
    </xf>
    <xf numFmtId="0" fontId="22"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10" fillId="4" borderId="0"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49" fontId="0" fillId="8" borderId="0" xfId="0" applyNumberFormat="1" applyFill="1" applyBorder="1" applyAlignment="1" applyProtection="1">
      <alignment horizontal="left" vertical="center" wrapText="1"/>
      <protection locked="0"/>
    </xf>
    <xf numFmtId="0" fontId="10" fillId="8" borderId="0" xfId="0" applyFont="1" applyFill="1" applyBorder="1" applyAlignment="1" applyProtection="1">
      <alignment vertical="center"/>
      <protection locked="0"/>
    </xf>
    <xf numFmtId="0" fontId="18"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0" xfId="0" applyFont="1" applyFill="1" applyBorder="1" applyAlignment="1" applyProtection="1">
      <alignment horizontal="left" vertical="center" wrapText="1"/>
      <protection locked="0"/>
    </xf>
    <xf numFmtId="0" fontId="7" fillId="8" borderId="0" xfId="0" applyFont="1" applyFill="1" applyBorder="1" applyAlignment="1" applyProtection="1">
      <alignment vertical="center"/>
      <protection locked="0"/>
    </xf>
    <xf numFmtId="49" fontId="7" fillId="8" borderId="0" xfId="0" applyNumberFormat="1" applyFont="1"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9" fillId="4" borderId="0" xfId="0" applyFont="1" applyFill="1" applyBorder="1" applyAlignment="1" applyProtection="1">
      <alignment vertical="center"/>
      <protection locked="0"/>
    </xf>
    <xf numFmtId="0" fontId="28" fillId="4" borderId="0" xfId="0" applyFont="1" applyFill="1" applyAlignment="1" applyProtection="1">
      <alignment vertical="center"/>
      <protection locked="0"/>
    </xf>
    <xf numFmtId="0" fontId="27" fillId="4" borderId="0" xfId="0" applyFont="1" applyFill="1" applyAlignment="1" applyProtection="1">
      <alignment horizontal="left" vertical="center"/>
      <protection locked="0"/>
    </xf>
    <xf numFmtId="0" fontId="31" fillId="4" borderId="0" xfId="0" applyFont="1" applyFill="1" applyBorder="1" applyAlignment="1" applyProtection="1">
      <alignment vertical="center"/>
      <protection locked="0"/>
    </xf>
    <xf numFmtId="0" fontId="7" fillId="4" borderId="0" xfId="0" applyFont="1" applyFill="1" applyAlignment="1" applyProtection="1">
      <alignment horizontal="left" vertical="center"/>
      <protection locked="0"/>
    </xf>
    <xf numFmtId="0" fontId="8" fillId="8" borderId="0"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39" fillId="4" borderId="0" xfId="0" applyFont="1" applyFill="1" applyAlignment="1">
      <alignment horizontal="justify" vertical="center" wrapText="1"/>
    </xf>
    <xf numFmtId="0" fontId="38" fillId="4" borderId="0" xfId="22" applyFont="1" applyFill="1" applyBorder="1" applyAlignment="1">
      <alignment horizontal="left"/>
    </xf>
    <xf numFmtId="0" fontId="0" fillId="8" borderId="0" xfId="0" applyFill="1" applyBorder="1" applyAlignment="1" applyProtection="1">
      <alignment horizontal="left" vertical="center" wrapText="1"/>
      <protection locked="0"/>
    </xf>
    <xf numFmtId="0" fontId="44" fillId="4" borderId="0" xfId="23" applyFont="1" applyFill="1" applyBorder="1" applyAlignment="1" applyProtection="1">
      <alignment horizontal="left" vertical="center" wrapText="1"/>
      <protection locked="0"/>
    </xf>
    <xf numFmtId="0" fontId="7" fillId="4" borderId="0" xfId="0" applyFont="1" applyFill="1" applyBorder="1" applyAlignment="1" applyProtection="1">
      <alignment horizontal="left" wrapText="1"/>
      <protection locked="0"/>
    </xf>
    <xf numFmtId="0" fontId="0" fillId="4" borderId="0" xfId="0" applyFont="1" applyFill="1" applyBorder="1" applyAlignment="1" applyProtection="1">
      <alignment horizontal="left" vertical="center" wrapText="1"/>
      <protection locked="0"/>
    </xf>
    <xf numFmtId="0" fontId="44" fillId="4" borderId="0" xfId="0" applyFont="1" applyFill="1" applyBorder="1" applyAlignment="1" applyProtection="1">
      <alignment horizontal="left" vertical="center" wrapText="1"/>
      <protection locked="0"/>
    </xf>
  </cellXfs>
  <cellStyles count="24">
    <cellStyle name="Calculation" xfId="20"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3"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2" builtinId="8"/>
    <cellStyle name="Input" xfId="1" builtinId="20"/>
    <cellStyle name="Normal" xfId="0" builtinId="0"/>
    <cellStyle name="Normal 2" xfId="19"/>
    <cellStyle name="Normal 2 2" xfId="21"/>
    <cellStyle name="Output" xfId="2" builtinId="21"/>
  </cellStyles>
  <dxfs count="0"/>
  <tableStyles count="0" defaultTableStyle="TableStyleMedium2" defaultPivotStyle="PivotStyleLight16"/>
  <colors>
    <mruColors>
      <color rgb="FFEFB011"/>
      <color rgb="FFFFFF00"/>
      <color rgb="FFD89E0E"/>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430878</xdr:colOff>
      <xdr:row>1</xdr:row>
      <xdr:rowOff>0</xdr:rowOff>
    </xdr:from>
    <xdr:to>
      <xdr:col>15</xdr:col>
      <xdr:colOff>841471</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70203" y="161925"/>
          <a:ext cx="2029843"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447675</xdr:colOff>
      <xdr:row>0</xdr:row>
      <xdr:rowOff>76200</xdr:rowOff>
    </xdr:from>
    <xdr:to>
      <xdr:col>15</xdr:col>
      <xdr:colOff>908147</xdr:colOff>
      <xdr:row>3</xdr:row>
      <xdr:rowOff>41448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87000" y="7620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987425</xdr:colOff>
      <xdr:row>0</xdr:row>
      <xdr:rowOff>123825</xdr:rowOff>
    </xdr:from>
    <xdr:to>
      <xdr:col>10</xdr:col>
      <xdr:colOff>3067147</xdr:colOff>
      <xdr:row>3</xdr:row>
      <xdr:rowOff>76373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79075" y="123825"/>
          <a:ext cx="2079722" cy="5335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2523149</xdr:colOff>
      <xdr:row>0</xdr:row>
      <xdr:rowOff>142875</xdr:rowOff>
    </xdr:from>
    <xdr:to>
      <xdr:col>7</xdr:col>
      <xdr:colOff>4453694</xdr:colOff>
      <xdr:row>3</xdr:row>
      <xdr:rowOff>57150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47924" y="142875"/>
          <a:ext cx="193054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workbookViewId="0"/>
  </sheetViews>
  <sheetFormatPr defaultColWidth="9" defaultRowHeight="12.75" x14ac:dyDescent="0.2"/>
  <cols>
    <col min="1" max="1" width="1.625" style="1" customWidth="1"/>
    <col min="2" max="15" width="10.625" style="1" customWidth="1"/>
    <col min="16" max="16" width="12.625" style="1" customWidth="1"/>
    <col min="17" max="19" width="10.625" style="1" customWidth="1"/>
    <col min="20" max="16384" width="9" style="1"/>
  </cols>
  <sheetData>
    <row r="1" spans="1:19" x14ac:dyDescent="0.2">
      <c r="A1" s="5"/>
      <c r="B1" s="5"/>
      <c r="C1" s="5"/>
      <c r="D1" s="5"/>
      <c r="E1" s="5"/>
      <c r="F1" s="5"/>
      <c r="G1" s="5"/>
      <c r="H1" s="5"/>
      <c r="I1" s="6"/>
      <c r="J1" s="5"/>
      <c r="K1" s="5"/>
      <c r="L1" s="5"/>
      <c r="M1" s="5"/>
      <c r="N1" s="5"/>
      <c r="O1" s="5"/>
      <c r="P1" s="5"/>
      <c r="Q1" s="5"/>
      <c r="R1" s="5"/>
    </row>
    <row r="2" spans="1:19" ht="19.5" x14ac:dyDescent="0.25">
      <c r="A2" s="5"/>
      <c r="B2" s="21" t="s">
        <v>24</v>
      </c>
      <c r="C2" s="5"/>
      <c r="D2" s="5"/>
      <c r="E2" s="5"/>
      <c r="F2" s="5"/>
      <c r="G2" s="5"/>
      <c r="H2" s="5"/>
      <c r="I2" s="6"/>
      <c r="J2" s="5"/>
      <c r="K2" s="5"/>
      <c r="L2" s="5"/>
      <c r="M2" s="5"/>
      <c r="N2" s="5"/>
      <c r="O2" s="5"/>
      <c r="P2" s="5"/>
      <c r="Q2" s="5"/>
      <c r="R2" s="5"/>
    </row>
    <row r="3" spans="1:19" x14ac:dyDescent="0.2">
      <c r="A3" s="5"/>
      <c r="B3" s="5"/>
      <c r="C3" s="5"/>
      <c r="D3" s="5"/>
      <c r="E3" s="5"/>
      <c r="F3" s="5"/>
      <c r="G3" s="5"/>
      <c r="H3" s="5"/>
      <c r="I3" s="6"/>
      <c r="J3" s="5"/>
      <c r="K3" s="5"/>
      <c r="L3" s="5"/>
      <c r="M3" s="5"/>
      <c r="N3" s="5"/>
      <c r="O3" s="5"/>
      <c r="P3" s="5"/>
      <c r="Q3" s="5"/>
      <c r="R3" s="5"/>
    </row>
    <row r="4" spans="1:19" ht="15" x14ac:dyDescent="0.2">
      <c r="A4" s="5"/>
      <c r="B4" s="9"/>
      <c r="C4" s="5"/>
      <c r="D4" s="5"/>
      <c r="E4" s="5"/>
      <c r="F4" s="5"/>
      <c r="G4" s="5"/>
      <c r="H4" s="5"/>
      <c r="I4" s="6"/>
      <c r="J4" s="5"/>
      <c r="K4" s="5"/>
      <c r="L4" s="5"/>
      <c r="M4" s="5"/>
      <c r="N4" s="5"/>
      <c r="O4" s="5"/>
      <c r="P4" s="5"/>
      <c r="Q4" s="5"/>
      <c r="R4" s="5"/>
    </row>
    <row r="5" spans="1:19" ht="93" customHeight="1" x14ac:dyDescent="0.2">
      <c r="B5" s="170" t="s">
        <v>113</v>
      </c>
      <c r="C5" s="170"/>
      <c r="D5" s="170"/>
      <c r="E5" s="170"/>
      <c r="F5" s="170"/>
      <c r="G5" s="170"/>
      <c r="H5" s="170"/>
      <c r="I5" s="170"/>
      <c r="J5" s="170"/>
      <c r="K5" s="170"/>
      <c r="L5" s="170"/>
      <c r="M5" s="170"/>
      <c r="N5" s="170"/>
      <c r="O5" s="170"/>
      <c r="P5" s="170"/>
      <c r="Q5" s="31"/>
      <c r="R5" s="31"/>
      <c r="S5" s="31"/>
    </row>
    <row r="6" spans="1:19" x14ac:dyDescent="0.2">
      <c r="B6" s="18"/>
      <c r="C6" s="18"/>
      <c r="D6" s="18"/>
      <c r="E6" s="18"/>
      <c r="F6" s="18"/>
      <c r="G6" s="18"/>
      <c r="H6" s="18"/>
      <c r="I6" s="18"/>
      <c r="J6" s="18"/>
      <c r="K6" s="18"/>
      <c r="L6" s="18"/>
      <c r="M6" s="18"/>
      <c r="N6" s="18"/>
      <c r="O6" s="18"/>
      <c r="P6" s="18"/>
      <c r="Q6" s="18"/>
      <c r="R6" s="18"/>
    </row>
    <row r="7" spans="1:19" x14ac:dyDescent="0.2">
      <c r="B7" s="7"/>
    </row>
    <row r="9" spans="1:19" ht="14.25" x14ac:dyDescent="0.2">
      <c r="B9" s="23" t="s">
        <v>112</v>
      </c>
      <c r="C9" s="10"/>
    </row>
    <row r="10" spans="1:19" ht="14.25" x14ac:dyDescent="0.2">
      <c r="B10" s="24" t="s">
        <v>23</v>
      </c>
      <c r="C10" s="10"/>
    </row>
    <row r="11" spans="1:19" ht="14.25" x14ac:dyDescent="0.2">
      <c r="B11" s="25" t="s">
        <v>9</v>
      </c>
    </row>
    <row r="14" spans="1:19" ht="14.25" x14ac:dyDescent="0.2">
      <c r="B14" s="26" t="s">
        <v>16</v>
      </c>
      <c r="C14" s="27"/>
      <c r="D14" s="27"/>
    </row>
    <row r="15" spans="1:19" ht="14.25" x14ac:dyDescent="0.2">
      <c r="B15" s="27"/>
      <c r="C15" s="27"/>
      <c r="D15" s="27"/>
    </row>
    <row r="16" spans="1:19" ht="14.25" x14ac:dyDescent="0.2">
      <c r="B16" s="17" t="s">
        <v>17</v>
      </c>
      <c r="C16" s="32">
        <v>42405</v>
      </c>
      <c r="D16" s="27"/>
    </row>
    <row r="17" spans="3:4" x14ac:dyDescent="0.2">
      <c r="C17" s="11"/>
    </row>
    <row r="18" spans="3:4" x14ac:dyDescent="0.2">
      <c r="C18" s="11"/>
      <c r="D18" s="12"/>
    </row>
    <row r="19" spans="3:4" x14ac:dyDescent="0.2">
      <c r="C19" s="11"/>
    </row>
    <row r="20" spans="3:4" x14ac:dyDescent="0.2">
      <c r="C20" s="11"/>
      <c r="D20" s="12"/>
    </row>
    <row r="22" spans="3:4" x14ac:dyDescent="0.2">
      <c r="C22" s="11"/>
    </row>
    <row r="23" spans="3:4" x14ac:dyDescent="0.2">
      <c r="C23" s="11"/>
    </row>
    <row r="24" spans="3:4" x14ac:dyDescent="0.2">
      <c r="C24" s="11"/>
    </row>
  </sheetData>
  <sheetProtection password="CDAE" sheet="1" objects="1" scenarios="1" formatCells="0" formatColumns="0" formatRows="0"/>
  <mergeCells count="1">
    <mergeCell ref="B5:P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workbookViewId="0"/>
  </sheetViews>
  <sheetFormatPr defaultColWidth="9" defaultRowHeight="12.75" x14ac:dyDescent="0.2"/>
  <cols>
    <col min="1" max="1" width="1.625" style="5" customWidth="1"/>
    <col min="2" max="15" width="10.625" style="5" customWidth="1"/>
    <col min="16" max="16" width="12.625" style="5" customWidth="1"/>
    <col min="17" max="16384" width="9" style="5"/>
  </cols>
  <sheetData>
    <row r="2" spans="2:16" ht="19.5" x14ac:dyDescent="0.25">
      <c r="B2" s="21" t="s">
        <v>24</v>
      </c>
    </row>
    <row r="5" spans="2:16" ht="18" x14ac:dyDescent="0.2">
      <c r="B5" s="22" t="s">
        <v>15</v>
      </c>
      <c r="C5" s="8"/>
      <c r="D5" s="8"/>
      <c r="E5" s="8"/>
      <c r="F5" s="8"/>
      <c r="G5" s="8"/>
      <c r="H5" s="8"/>
      <c r="I5" s="8"/>
      <c r="J5" s="8"/>
      <c r="K5" s="8"/>
      <c r="L5" s="8"/>
      <c r="M5" s="8"/>
      <c r="N5" s="8"/>
      <c r="O5" s="8"/>
      <c r="P5" s="8"/>
    </row>
    <row r="6" spans="2:16" ht="15" x14ac:dyDescent="0.2">
      <c r="B6" s="13"/>
      <c r="C6" s="13"/>
      <c r="D6" s="13"/>
      <c r="E6" s="13"/>
      <c r="F6" s="13"/>
      <c r="G6" s="13"/>
      <c r="H6" s="13"/>
      <c r="I6" s="13"/>
      <c r="J6" s="13"/>
      <c r="K6" s="13"/>
      <c r="L6" s="13"/>
      <c r="M6" s="13"/>
      <c r="N6" s="13"/>
      <c r="O6" s="13"/>
      <c r="P6" s="13"/>
    </row>
    <row r="7" spans="2:16" ht="15" x14ac:dyDescent="0.2">
      <c r="B7" s="171" t="s">
        <v>116</v>
      </c>
      <c r="C7" s="171"/>
      <c r="D7" s="171"/>
      <c r="E7" s="171"/>
      <c r="F7" s="171"/>
      <c r="G7" s="171"/>
      <c r="H7" s="171"/>
      <c r="I7" s="171"/>
      <c r="J7" s="171"/>
      <c r="K7" s="171"/>
    </row>
    <row r="8" spans="2:16" ht="15" x14ac:dyDescent="0.2">
      <c r="B8" s="9"/>
    </row>
    <row r="9" spans="2:16" ht="15" x14ac:dyDescent="0.2">
      <c r="B9" s="171" t="s">
        <v>117</v>
      </c>
      <c r="C9" s="171"/>
      <c r="D9" s="171"/>
      <c r="E9" s="171"/>
      <c r="F9" s="171"/>
      <c r="G9" s="171"/>
      <c r="H9" s="171"/>
      <c r="I9" s="171"/>
      <c r="J9" s="171"/>
      <c r="K9" s="171"/>
      <c r="L9" s="171"/>
    </row>
    <row r="10" spans="2:16" ht="15" x14ac:dyDescent="0.2">
      <c r="B10" s="9"/>
    </row>
    <row r="11" spans="2:16" x14ac:dyDescent="0.2">
      <c r="B11" s="14"/>
    </row>
    <row r="13" spans="2:16" x14ac:dyDescent="0.2">
      <c r="B13" s="14"/>
    </row>
    <row r="15" spans="2:16" x14ac:dyDescent="0.2">
      <c r="B15" s="14"/>
    </row>
    <row r="17" spans="2:2" x14ac:dyDescent="0.2">
      <c r="B17" s="14"/>
    </row>
    <row r="19" spans="2:2" x14ac:dyDescent="0.2">
      <c r="B19" s="14"/>
    </row>
  </sheetData>
  <mergeCells count="2">
    <mergeCell ref="B7:K7"/>
    <mergeCell ref="B9:L9"/>
  </mergeCells>
  <hyperlinks>
    <hyperlink ref="B7" location="'PT22-Taxidermy'!A1" display="Emission scenario for calculating the releases of biocides used in taxidermy (ESD § 4.3.1)"/>
    <hyperlink ref="B9" location="'PT22-Embalming'!A1" display="Emission scenario for calculating the releases of biocides used in the embalming process (ESD § 4.3.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1"/>
  <sheetViews>
    <sheetView zoomScaleNormal="100" workbookViewId="0"/>
  </sheetViews>
  <sheetFormatPr defaultColWidth="8.75" defaultRowHeight="12.75" x14ac:dyDescent="0.2"/>
  <cols>
    <col min="1" max="1" width="1.625" style="35" customWidth="1"/>
    <col min="2" max="2" width="3.625" style="36" customWidth="1"/>
    <col min="3" max="3" width="20.625" style="36" customWidth="1"/>
    <col min="4" max="4" width="1.625" style="36" customWidth="1"/>
    <col min="5" max="5" width="45.625" style="36" customWidth="1"/>
    <col min="6" max="6" width="1.625" style="36" customWidth="1"/>
    <col min="7" max="7" width="11.625" style="105" customWidth="1"/>
    <col min="8" max="8" width="15.625" style="36" customWidth="1"/>
    <col min="9" max="10" width="10.625" style="36" customWidth="1"/>
    <col min="11" max="11" width="40.625" style="36" customWidth="1"/>
    <col min="12" max="13" width="15.625" style="35" customWidth="1"/>
    <col min="14" max="62" width="8.75" style="35"/>
    <col min="63" max="16384" width="8.75" style="36"/>
  </cols>
  <sheetData>
    <row r="1" spans="1:67" x14ac:dyDescent="0.2">
      <c r="A1" s="33"/>
      <c r="B1" s="33"/>
      <c r="C1" s="33"/>
      <c r="D1" s="33"/>
      <c r="E1" s="33"/>
      <c r="F1" s="33"/>
      <c r="G1" s="34"/>
      <c r="H1" s="33"/>
      <c r="I1" s="33"/>
      <c r="J1" s="33"/>
      <c r="K1" s="33"/>
      <c r="L1" s="33"/>
      <c r="M1" s="33"/>
      <c r="N1" s="33"/>
    </row>
    <row r="2" spans="1:67" ht="20.25" x14ac:dyDescent="0.3">
      <c r="A2" s="33"/>
      <c r="B2" s="37" t="s">
        <v>24</v>
      </c>
      <c r="C2" s="38"/>
      <c r="D2" s="38"/>
      <c r="E2" s="38"/>
      <c r="F2" s="38"/>
      <c r="G2" s="39"/>
      <c r="H2" s="33"/>
      <c r="I2" s="33"/>
      <c r="J2" s="33"/>
      <c r="K2" s="33"/>
      <c r="L2" s="33"/>
      <c r="M2" s="33"/>
      <c r="N2" s="33"/>
    </row>
    <row r="3" spans="1:67" x14ac:dyDescent="0.2">
      <c r="A3" s="33"/>
      <c r="B3" s="40"/>
      <c r="C3" s="40"/>
      <c r="D3" s="40"/>
      <c r="E3" s="40"/>
      <c r="F3" s="40"/>
      <c r="G3" s="41"/>
      <c r="H3" s="33"/>
      <c r="I3" s="33"/>
      <c r="J3" s="33"/>
      <c r="K3" s="33"/>
      <c r="L3" s="33"/>
      <c r="M3" s="33"/>
      <c r="N3" s="33"/>
    </row>
    <row r="4" spans="1:67" ht="15" x14ac:dyDescent="0.2">
      <c r="A4" s="33"/>
      <c r="B4" s="42"/>
      <c r="C4" s="42"/>
      <c r="D4" s="42"/>
      <c r="E4" s="42"/>
      <c r="F4" s="42"/>
      <c r="G4" s="43"/>
      <c r="H4" s="33"/>
      <c r="I4" s="33"/>
      <c r="J4" s="33"/>
      <c r="K4" s="33"/>
      <c r="L4" s="33"/>
      <c r="M4" s="33"/>
      <c r="N4" s="33"/>
    </row>
    <row r="5" spans="1:67" ht="18" x14ac:dyDescent="0.2">
      <c r="A5" s="33"/>
      <c r="B5" s="44" t="s">
        <v>116</v>
      </c>
      <c r="C5" s="45"/>
      <c r="D5" s="45"/>
      <c r="E5" s="45"/>
      <c r="F5" s="45"/>
      <c r="G5" s="46"/>
      <c r="H5" s="47"/>
      <c r="I5" s="47"/>
      <c r="J5" s="47"/>
      <c r="K5" s="48"/>
      <c r="L5" s="33"/>
      <c r="M5" s="33"/>
      <c r="N5" s="33"/>
    </row>
    <row r="6" spans="1:67" s="53" customFormat="1" x14ac:dyDescent="0.2">
      <c r="A6" s="49"/>
      <c r="B6" s="50"/>
      <c r="C6" s="50"/>
      <c r="D6" s="50"/>
      <c r="E6" s="50"/>
      <c r="F6" s="50"/>
      <c r="G6" s="51"/>
      <c r="H6" s="49"/>
      <c r="I6" s="49"/>
      <c r="J6" s="49"/>
      <c r="K6" s="49"/>
      <c r="L6" s="49"/>
      <c r="M6" s="49"/>
      <c r="N6" s="49"/>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7" s="52" customFormat="1" ht="14.25" x14ac:dyDescent="0.2">
      <c r="A7" s="49"/>
      <c r="B7" s="54" t="s">
        <v>126</v>
      </c>
      <c r="C7" s="55"/>
      <c r="D7" s="55"/>
      <c r="E7" s="55"/>
      <c r="F7" s="55"/>
      <c r="G7" s="55"/>
      <c r="H7" s="55"/>
      <c r="I7" s="55"/>
      <c r="J7" s="55"/>
      <c r="K7" s="49"/>
      <c r="L7" s="49"/>
      <c r="M7" s="49"/>
    </row>
    <row r="8" spans="1:67" s="35" customFormat="1" ht="30" customHeight="1" x14ac:dyDescent="0.2">
      <c r="B8" s="173" t="s">
        <v>115</v>
      </c>
      <c r="C8" s="173"/>
      <c r="D8" s="173"/>
      <c r="E8" s="173"/>
      <c r="F8" s="173"/>
      <c r="G8" s="173"/>
      <c r="H8" s="173"/>
      <c r="I8" s="173"/>
      <c r="J8" s="173"/>
      <c r="K8" s="173"/>
      <c r="L8" s="56"/>
      <c r="M8" s="57"/>
    </row>
    <row r="9" spans="1:67" s="62" customFormat="1" ht="15" x14ac:dyDescent="0.2">
      <c r="A9" s="58"/>
      <c r="B9" s="50"/>
      <c r="C9" s="59"/>
      <c r="D9" s="59"/>
      <c r="E9" s="59"/>
      <c r="F9" s="59"/>
      <c r="G9" s="60"/>
      <c r="H9" s="61"/>
      <c r="I9" s="61"/>
      <c r="J9" s="61"/>
      <c r="K9" s="58"/>
      <c r="L9" s="58"/>
      <c r="M9" s="58"/>
      <c r="N9" s="58"/>
    </row>
    <row r="10" spans="1:67" x14ac:dyDescent="0.2">
      <c r="A10" s="33"/>
      <c r="B10" s="63" t="s">
        <v>18</v>
      </c>
      <c r="C10" s="63"/>
      <c r="D10" s="63"/>
      <c r="E10" s="63"/>
      <c r="F10" s="63"/>
      <c r="G10" s="58"/>
      <c r="H10" s="58"/>
      <c r="I10" s="58"/>
      <c r="J10" s="58"/>
      <c r="K10" s="64"/>
      <c r="AU10" s="36"/>
      <c r="AV10" s="36"/>
      <c r="AW10" s="36"/>
      <c r="AX10" s="36"/>
      <c r="AY10" s="36"/>
      <c r="AZ10" s="36"/>
      <c r="BA10" s="36"/>
      <c r="BB10" s="36"/>
      <c r="BC10" s="36"/>
      <c r="BD10" s="36"/>
      <c r="BE10" s="36"/>
      <c r="BF10" s="36"/>
      <c r="BG10" s="36"/>
      <c r="BH10" s="36"/>
      <c r="BI10" s="36"/>
      <c r="BJ10" s="36"/>
    </row>
    <row r="11" spans="1:67" ht="27" customHeight="1" x14ac:dyDescent="0.2">
      <c r="A11" s="33"/>
      <c r="B11" s="174" t="s">
        <v>114</v>
      </c>
      <c r="C11" s="174"/>
      <c r="D11" s="174"/>
      <c r="E11" s="174"/>
      <c r="F11" s="174"/>
      <c r="G11" s="174"/>
      <c r="H11" s="174"/>
      <c r="I11" s="174"/>
      <c r="J11" s="174"/>
      <c r="K11" s="174"/>
      <c r="AU11" s="36"/>
      <c r="AV11" s="36"/>
      <c r="AW11" s="36"/>
      <c r="AX11" s="36"/>
      <c r="AY11" s="36"/>
      <c r="AZ11" s="36"/>
      <c r="BA11" s="36"/>
      <c r="BB11" s="36"/>
      <c r="BC11" s="36"/>
      <c r="BD11" s="36"/>
      <c r="BE11" s="36"/>
      <c r="BF11" s="36"/>
      <c r="BG11" s="36"/>
      <c r="BH11" s="36"/>
      <c r="BI11" s="36"/>
      <c r="BJ11" s="36"/>
    </row>
    <row r="12" spans="1:67" x14ac:dyDescent="0.2">
      <c r="A12" s="33"/>
      <c r="B12" s="174" t="s">
        <v>58</v>
      </c>
      <c r="C12" s="174"/>
      <c r="D12" s="174"/>
      <c r="E12" s="174"/>
      <c r="F12" s="174"/>
      <c r="G12" s="174"/>
      <c r="H12" s="174"/>
      <c r="I12" s="174"/>
      <c r="J12" s="174"/>
      <c r="K12" s="174"/>
      <c r="L12" s="33"/>
      <c r="M12" s="33"/>
      <c r="N12" s="33"/>
      <c r="O12" s="33"/>
      <c r="P12" s="33"/>
      <c r="Q12" s="33"/>
      <c r="R12" s="33"/>
      <c r="S12" s="33"/>
      <c r="BK12" s="35"/>
      <c r="BL12" s="35"/>
      <c r="BM12" s="35"/>
      <c r="BN12" s="35"/>
      <c r="BO12" s="35"/>
    </row>
    <row r="13" spans="1:67" x14ac:dyDescent="0.2">
      <c r="A13" s="33"/>
      <c r="B13" s="174" t="s">
        <v>57</v>
      </c>
      <c r="C13" s="174"/>
      <c r="D13" s="174"/>
      <c r="E13" s="174"/>
      <c r="F13" s="174"/>
      <c r="G13" s="174"/>
      <c r="H13" s="174"/>
      <c r="I13" s="174"/>
      <c r="J13" s="174"/>
      <c r="K13" s="174"/>
      <c r="L13" s="33"/>
      <c r="M13" s="33"/>
      <c r="N13" s="33"/>
      <c r="O13" s="33"/>
      <c r="P13" s="33"/>
      <c r="Q13" s="33"/>
      <c r="R13" s="33"/>
      <c r="S13" s="33"/>
      <c r="BK13" s="35"/>
      <c r="BL13" s="35"/>
      <c r="BM13" s="35"/>
      <c r="BN13" s="35"/>
      <c r="BO13" s="35"/>
    </row>
    <row r="14" spans="1:67" s="35" customFormat="1" ht="15" x14ac:dyDescent="0.2">
      <c r="A14" s="33"/>
      <c r="F14" s="65"/>
      <c r="G14" s="66"/>
      <c r="H14" s="67"/>
      <c r="I14" s="67"/>
      <c r="J14" s="67"/>
      <c r="K14" s="33"/>
      <c r="L14" s="33"/>
      <c r="M14" s="33"/>
      <c r="N14" s="33"/>
    </row>
    <row r="15" spans="1:67" ht="15" x14ac:dyDescent="0.2">
      <c r="A15" s="33"/>
      <c r="B15" s="68" t="s">
        <v>0</v>
      </c>
      <c r="C15" s="68"/>
      <c r="D15" s="68"/>
      <c r="E15" s="68"/>
      <c r="F15" s="68"/>
      <c r="G15" s="69"/>
      <c r="H15" s="69"/>
      <c r="I15" s="69"/>
      <c r="J15" s="69"/>
      <c r="K15" s="70"/>
      <c r="AU15" s="36"/>
      <c r="AV15" s="36"/>
      <c r="AW15" s="36"/>
      <c r="AX15" s="36"/>
      <c r="AY15" s="36"/>
      <c r="AZ15" s="36"/>
      <c r="BA15" s="36"/>
      <c r="BB15" s="36"/>
      <c r="BC15" s="36"/>
      <c r="BD15" s="36"/>
      <c r="BE15" s="36"/>
      <c r="BF15" s="36"/>
      <c r="BG15" s="36"/>
      <c r="BH15" s="36"/>
      <c r="BI15" s="36"/>
      <c r="BJ15" s="36"/>
    </row>
    <row r="16" spans="1:67" x14ac:dyDescent="0.2">
      <c r="A16" s="33"/>
      <c r="B16" s="71"/>
      <c r="C16" s="71"/>
      <c r="D16" s="71"/>
      <c r="E16" s="71"/>
      <c r="F16" s="71"/>
      <c r="G16" s="71"/>
      <c r="H16" s="71"/>
      <c r="I16" s="71"/>
      <c r="J16" s="71"/>
      <c r="K16" s="72"/>
      <c r="AU16" s="36"/>
      <c r="AV16" s="36"/>
      <c r="AW16" s="36"/>
      <c r="AX16" s="36"/>
      <c r="AY16" s="36"/>
      <c r="AZ16" s="36"/>
      <c r="BA16" s="36"/>
      <c r="BB16" s="36"/>
      <c r="BC16" s="36"/>
      <c r="BD16" s="36"/>
      <c r="BE16" s="36"/>
      <c r="BF16" s="36"/>
      <c r="BG16" s="36"/>
      <c r="BH16" s="36"/>
      <c r="BI16" s="36"/>
      <c r="BJ16" s="36"/>
    </row>
    <row r="17" spans="1:62" ht="15" x14ac:dyDescent="0.2">
      <c r="A17" s="33"/>
      <c r="B17" s="73" t="s">
        <v>2</v>
      </c>
      <c r="C17" s="73"/>
      <c r="D17" s="73"/>
      <c r="E17" s="73"/>
      <c r="F17" s="73"/>
      <c r="G17" s="74" t="s">
        <v>4</v>
      </c>
      <c r="H17" s="75" t="s">
        <v>7</v>
      </c>
      <c r="I17" s="75" t="s">
        <v>3</v>
      </c>
      <c r="J17" s="75" t="s">
        <v>10</v>
      </c>
      <c r="K17" s="74" t="s">
        <v>123</v>
      </c>
      <c r="AU17" s="36"/>
      <c r="AV17" s="36"/>
      <c r="AW17" s="36"/>
      <c r="AX17" s="36"/>
      <c r="AY17" s="36"/>
      <c r="AZ17" s="36"/>
      <c r="BA17" s="36"/>
      <c r="BB17" s="36"/>
      <c r="BC17" s="36"/>
      <c r="BD17" s="36"/>
      <c r="BE17" s="36"/>
      <c r="BF17" s="36"/>
      <c r="BG17" s="36"/>
      <c r="BH17" s="36"/>
      <c r="BI17" s="36"/>
      <c r="BJ17" s="36"/>
    </row>
    <row r="18" spans="1:62" x14ac:dyDescent="0.2">
      <c r="A18" s="33"/>
      <c r="B18" s="76"/>
      <c r="C18" s="73"/>
      <c r="D18" s="73"/>
      <c r="E18" s="73"/>
      <c r="F18" s="73"/>
      <c r="G18" s="74"/>
      <c r="H18" s="75"/>
      <c r="I18" s="75"/>
      <c r="J18" s="75"/>
      <c r="K18" s="74"/>
      <c r="AU18" s="36"/>
      <c r="AV18" s="36"/>
      <c r="AW18" s="36"/>
      <c r="AX18" s="36"/>
      <c r="AY18" s="36"/>
      <c r="AZ18" s="36"/>
      <c r="BA18" s="36"/>
      <c r="BB18" s="36"/>
      <c r="BC18" s="36"/>
      <c r="BD18" s="36"/>
      <c r="BE18" s="36"/>
      <c r="BF18" s="36"/>
      <c r="BG18" s="36"/>
      <c r="BH18" s="36"/>
      <c r="BI18" s="36"/>
      <c r="BJ18" s="36"/>
    </row>
    <row r="19" spans="1:62" s="77" customFormat="1" ht="15" customHeight="1" x14ac:dyDescent="0.2">
      <c r="B19" s="172" t="s">
        <v>25</v>
      </c>
      <c r="C19" s="172"/>
      <c r="D19" s="172"/>
      <c r="E19" s="172"/>
      <c r="F19" s="78"/>
      <c r="G19" s="79" t="s">
        <v>30</v>
      </c>
      <c r="H19" s="80">
        <v>4</v>
      </c>
      <c r="I19" s="80" t="s">
        <v>19</v>
      </c>
      <c r="J19" s="80" t="s">
        <v>12</v>
      </c>
      <c r="K19" s="81"/>
    </row>
    <row r="20" spans="1:62" s="77" customFormat="1" x14ac:dyDescent="0.2">
      <c r="B20" s="76"/>
      <c r="C20" s="76"/>
      <c r="D20" s="76"/>
      <c r="E20" s="76"/>
      <c r="F20" s="76"/>
      <c r="G20" s="78"/>
      <c r="H20" s="80"/>
      <c r="I20" s="80"/>
      <c r="J20" s="80"/>
      <c r="K20" s="81"/>
    </row>
    <row r="21" spans="1:62" s="77" customFormat="1" x14ac:dyDescent="0.2">
      <c r="B21" s="82" t="s">
        <v>26</v>
      </c>
      <c r="C21" s="82"/>
      <c r="D21" s="82"/>
      <c r="E21" s="83"/>
      <c r="F21" s="78"/>
      <c r="G21" s="79"/>
      <c r="H21" s="80"/>
      <c r="I21" s="80"/>
      <c r="J21" s="80"/>
      <c r="K21" s="81"/>
    </row>
    <row r="22" spans="1:62" s="77" customFormat="1" ht="13.5" thickBot="1" x14ac:dyDescent="0.25">
      <c r="B22" s="79"/>
      <c r="C22" s="79"/>
      <c r="D22" s="79"/>
      <c r="E22" s="84"/>
      <c r="F22" s="78"/>
      <c r="G22" s="79"/>
      <c r="H22" s="80"/>
      <c r="I22" s="80"/>
      <c r="J22" s="80"/>
      <c r="K22" s="81"/>
    </row>
    <row r="23" spans="1:62" s="77" customFormat="1" ht="17.25" thickTop="1" thickBot="1" x14ac:dyDescent="0.25">
      <c r="B23" s="76"/>
      <c r="C23" s="85" t="s">
        <v>48</v>
      </c>
      <c r="D23" s="85"/>
      <c r="E23" s="86" t="s">
        <v>39</v>
      </c>
      <c r="F23" s="78"/>
      <c r="G23" s="79" t="s">
        <v>31</v>
      </c>
      <c r="H23" s="106" t="str">
        <f>INDEX('Pick-lists &amp; Defaults'!C6:C11,MATCH('PT22-Taxidermy'!E23,PreservationStep,0))</f>
        <v>??</v>
      </c>
      <c r="I23" s="80" t="s">
        <v>29</v>
      </c>
      <c r="J23" s="80" t="s">
        <v>28</v>
      </c>
      <c r="K23" s="81"/>
    </row>
    <row r="24" spans="1:62" s="77" customFormat="1" ht="26.25" thickTop="1" x14ac:dyDescent="0.2">
      <c r="B24" s="76"/>
      <c r="C24" s="87"/>
      <c r="D24" s="87"/>
      <c r="E24" s="79"/>
      <c r="F24" s="78"/>
      <c r="G24" s="79"/>
      <c r="H24" s="88"/>
      <c r="I24" s="80"/>
      <c r="J24" s="80"/>
      <c r="K24" s="76" t="s">
        <v>124</v>
      </c>
    </row>
    <row r="25" spans="1:62" s="77" customFormat="1" ht="13.5" thickBot="1" x14ac:dyDescent="0.25">
      <c r="B25" s="76"/>
      <c r="C25" s="87"/>
      <c r="D25" s="87"/>
      <c r="E25" s="79"/>
      <c r="F25" s="78"/>
      <c r="G25" s="79"/>
      <c r="H25" s="80"/>
      <c r="I25" s="80"/>
      <c r="J25" s="80"/>
      <c r="K25" s="81"/>
    </row>
    <row r="26" spans="1:62" s="77" customFormat="1" ht="17.25" thickTop="1" thickBot="1" x14ac:dyDescent="0.25">
      <c r="B26" s="76"/>
      <c r="C26" s="85" t="s">
        <v>49</v>
      </c>
      <c r="D26" s="85"/>
      <c r="E26" s="86" t="s">
        <v>39</v>
      </c>
      <c r="F26" s="78"/>
      <c r="G26" s="79" t="s">
        <v>31</v>
      </c>
      <c r="H26" s="106" t="str">
        <f>INDEX('Pick-lists &amp; Defaults'!C6:C11,MATCH('PT22-Taxidermy'!E26,PreservationStep,0))</f>
        <v>??</v>
      </c>
      <c r="I26" s="80" t="s">
        <v>29</v>
      </c>
      <c r="J26" s="80" t="s">
        <v>28</v>
      </c>
      <c r="K26" s="81"/>
    </row>
    <row r="27" spans="1:62" s="77" customFormat="1" ht="26.25" thickTop="1" x14ac:dyDescent="0.2">
      <c r="B27" s="76"/>
      <c r="C27" s="87"/>
      <c r="D27" s="87"/>
      <c r="E27" s="79"/>
      <c r="F27" s="78"/>
      <c r="G27" s="79"/>
      <c r="H27" s="88"/>
      <c r="I27" s="80"/>
      <c r="J27" s="80"/>
      <c r="K27" s="76" t="s">
        <v>124</v>
      </c>
    </row>
    <row r="28" spans="1:62" s="77" customFormat="1" ht="13.5" thickBot="1" x14ac:dyDescent="0.25">
      <c r="B28" s="76"/>
      <c r="C28" s="87"/>
      <c r="D28" s="87"/>
      <c r="E28" s="79"/>
      <c r="F28" s="78"/>
      <c r="G28" s="79"/>
      <c r="H28" s="80"/>
      <c r="I28" s="80"/>
      <c r="J28" s="80"/>
      <c r="K28" s="81"/>
    </row>
    <row r="29" spans="1:62" s="77" customFormat="1" ht="17.25" thickTop="1" thickBot="1" x14ac:dyDescent="0.25">
      <c r="B29" s="76"/>
      <c r="C29" s="85" t="s">
        <v>50</v>
      </c>
      <c r="D29" s="85"/>
      <c r="E29" s="86" t="s">
        <v>39</v>
      </c>
      <c r="F29" s="78"/>
      <c r="G29" s="79" t="s">
        <v>31</v>
      </c>
      <c r="H29" s="106" t="str">
        <f>INDEX('Pick-lists &amp; Defaults'!C6:C11,MATCH(E29,PreservationStep,0))</f>
        <v>??</v>
      </c>
      <c r="I29" s="80" t="s">
        <v>29</v>
      </c>
      <c r="J29" s="80" t="s">
        <v>28</v>
      </c>
      <c r="K29" s="81"/>
    </row>
    <row r="30" spans="1:62" s="77" customFormat="1" ht="26.25" thickTop="1" x14ac:dyDescent="0.2">
      <c r="B30" s="76"/>
      <c r="C30" s="87"/>
      <c r="D30" s="87"/>
      <c r="E30" s="79"/>
      <c r="F30" s="78"/>
      <c r="G30" s="79"/>
      <c r="H30" s="88"/>
      <c r="I30" s="80"/>
      <c r="J30" s="80"/>
      <c r="K30" s="76" t="s">
        <v>124</v>
      </c>
    </row>
    <row r="31" spans="1:62" s="77" customFormat="1" ht="13.5" thickBot="1" x14ac:dyDescent="0.25">
      <c r="B31" s="76"/>
      <c r="C31" s="87"/>
      <c r="D31" s="87"/>
      <c r="E31" s="79"/>
      <c r="F31" s="78"/>
      <c r="G31" s="79"/>
      <c r="H31" s="80"/>
      <c r="I31" s="80"/>
      <c r="J31" s="80"/>
      <c r="K31" s="81"/>
    </row>
    <row r="32" spans="1:62" s="77" customFormat="1" ht="17.25" thickTop="1" thickBot="1" x14ac:dyDescent="0.25">
      <c r="B32" s="76"/>
      <c r="C32" s="85" t="s">
        <v>51</v>
      </c>
      <c r="D32" s="85"/>
      <c r="E32" s="86" t="s">
        <v>39</v>
      </c>
      <c r="F32" s="78"/>
      <c r="G32" s="79" t="s">
        <v>31</v>
      </c>
      <c r="H32" s="106" t="str">
        <f>INDEX('Pick-lists &amp; Defaults'!C6:C11,MATCH('PT22-Taxidermy'!E32,PreservationStep,0))</f>
        <v>??</v>
      </c>
      <c r="I32" s="80" t="s">
        <v>29</v>
      </c>
      <c r="J32" s="80" t="s">
        <v>28</v>
      </c>
      <c r="K32" s="81"/>
    </row>
    <row r="33" spans="1:47" s="77" customFormat="1" ht="26.25" thickTop="1" x14ac:dyDescent="0.2">
      <c r="B33" s="76"/>
      <c r="C33" s="89"/>
      <c r="D33" s="89"/>
      <c r="E33" s="81"/>
      <c r="F33" s="78"/>
      <c r="G33" s="79"/>
      <c r="H33" s="88"/>
      <c r="I33" s="80"/>
      <c r="J33" s="80"/>
      <c r="K33" s="76" t="s">
        <v>124</v>
      </c>
    </row>
    <row r="34" spans="1:47" s="77" customFormat="1" x14ac:dyDescent="0.2">
      <c r="B34" s="76"/>
      <c r="C34" s="89"/>
      <c r="D34" s="89"/>
      <c r="E34" s="81"/>
      <c r="F34" s="78"/>
      <c r="G34" s="79"/>
      <c r="H34" s="79"/>
      <c r="I34" s="80"/>
      <c r="J34" s="80"/>
      <c r="K34" s="81"/>
    </row>
    <row r="35" spans="1:47" s="77" customFormat="1" ht="14.25" x14ac:dyDescent="0.2">
      <c r="B35" s="79" t="s">
        <v>27</v>
      </c>
      <c r="C35" s="81"/>
      <c r="D35" s="81"/>
      <c r="E35" s="81"/>
      <c r="F35" s="76"/>
      <c r="G35" s="78" t="s">
        <v>32</v>
      </c>
      <c r="H35" s="80">
        <v>0.95</v>
      </c>
      <c r="I35" s="80" t="s">
        <v>5</v>
      </c>
      <c r="J35" s="80" t="s">
        <v>28</v>
      </c>
      <c r="K35" s="80"/>
    </row>
    <row r="36" spans="1:47" s="77" customFormat="1" x14ac:dyDescent="0.2">
      <c r="B36" s="76"/>
      <c r="C36" s="76"/>
      <c r="D36" s="76"/>
      <c r="E36" s="76"/>
      <c r="F36" s="76"/>
      <c r="G36" s="78"/>
      <c r="H36" s="80"/>
      <c r="I36" s="80"/>
      <c r="J36" s="80"/>
      <c r="K36" s="80"/>
    </row>
    <row r="37" spans="1:47" s="77" customFormat="1" x14ac:dyDescent="0.2">
      <c r="B37" s="76"/>
      <c r="C37" s="76"/>
      <c r="D37" s="76"/>
      <c r="E37" s="76"/>
      <c r="F37" s="76"/>
      <c r="G37" s="78"/>
      <c r="H37" s="79"/>
      <c r="I37" s="80"/>
      <c r="J37" s="80"/>
      <c r="K37" s="80"/>
    </row>
    <row r="38" spans="1:47" s="92" customFormat="1" ht="15" x14ac:dyDescent="0.2">
      <c r="A38" s="90"/>
      <c r="B38" s="68" t="s">
        <v>1</v>
      </c>
      <c r="C38" s="68"/>
      <c r="D38" s="68"/>
      <c r="E38" s="68"/>
      <c r="F38" s="68"/>
      <c r="G38" s="68"/>
      <c r="H38" s="91"/>
      <c r="I38" s="91"/>
      <c r="J38" s="91"/>
      <c r="K38" s="91"/>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92" customFormat="1" x14ac:dyDescent="0.2">
      <c r="A39" s="90"/>
      <c r="B39" s="87"/>
      <c r="C39" s="87"/>
      <c r="D39" s="87"/>
      <c r="E39" s="87"/>
      <c r="F39" s="87"/>
      <c r="G39" s="87"/>
      <c r="H39" s="87"/>
      <c r="I39" s="87"/>
      <c r="J39" s="87"/>
      <c r="K39" s="8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row>
    <row r="40" spans="1:47" s="92" customFormat="1" ht="15" x14ac:dyDescent="0.2">
      <c r="A40" s="90"/>
      <c r="B40" s="93" t="s">
        <v>2</v>
      </c>
      <c r="C40" s="93"/>
      <c r="D40" s="93"/>
      <c r="E40" s="93"/>
      <c r="F40" s="93"/>
      <c r="G40" s="94" t="s">
        <v>4</v>
      </c>
      <c r="H40" s="95" t="s">
        <v>7</v>
      </c>
      <c r="I40" s="95" t="s">
        <v>3</v>
      </c>
      <c r="J40" s="95" t="s">
        <v>10</v>
      </c>
      <c r="K40" s="74" t="s">
        <v>123</v>
      </c>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row>
    <row r="41" spans="1:47" s="92" customFormat="1" x14ac:dyDescent="0.2">
      <c r="A41" s="90"/>
      <c r="B41" s="96"/>
      <c r="C41" s="96"/>
      <c r="D41" s="96"/>
      <c r="E41" s="96"/>
      <c r="F41" s="96"/>
      <c r="G41" s="96"/>
      <c r="H41" s="96"/>
      <c r="I41" s="96"/>
      <c r="J41" s="96"/>
      <c r="K41" s="79"/>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row>
    <row r="42" spans="1:47" s="77" customFormat="1" ht="25.5" customHeight="1" x14ac:dyDescent="0.2">
      <c r="A42" s="90"/>
      <c r="B42" s="172" t="s">
        <v>47</v>
      </c>
      <c r="C42" s="172"/>
      <c r="D42" s="172"/>
      <c r="E42" s="172"/>
      <c r="F42" s="78"/>
      <c r="G42" s="81"/>
      <c r="H42" s="81"/>
      <c r="I42" s="81"/>
      <c r="J42" s="81"/>
      <c r="K42" s="97" t="s">
        <v>35</v>
      </c>
    </row>
    <row r="43" spans="1:47" s="77" customFormat="1" ht="15" x14ac:dyDescent="0.2">
      <c r="A43" s="90"/>
      <c r="B43" s="98"/>
      <c r="C43" s="98"/>
      <c r="D43" s="98"/>
      <c r="E43" s="99" t="s">
        <v>52</v>
      </c>
      <c r="F43" s="78"/>
      <c r="G43" s="87" t="s">
        <v>56</v>
      </c>
      <c r="H43" s="107" t="str">
        <f>IF(Qactive_1="??","??",IF(NOT(Qactive_1="Insert value below"),Qskin*Qactive_1*(1-Ffix),IF(AND(Qactive_1="Insert value below",NOT(Qactive_1_1="")),Qskin*Qactive_1_1*(1-Ffix),"??")))</f>
        <v>??</v>
      </c>
      <c r="I43" s="80" t="s">
        <v>19</v>
      </c>
      <c r="J43" s="80" t="s">
        <v>8</v>
      </c>
      <c r="K43" s="97"/>
    </row>
    <row r="44" spans="1:47" s="77" customFormat="1" ht="15" x14ac:dyDescent="0.2">
      <c r="A44" s="90"/>
      <c r="B44" s="76"/>
      <c r="C44" s="76"/>
      <c r="D44" s="76"/>
      <c r="E44" s="99" t="s">
        <v>53</v>
      </c>
      <c r="F44" s="78"/>
      <c r="G44" s="87" t="s">
        <v>56</v>
      </c>
      <c r="H44" s="107" t="str">
        <f>IF(Qactive_2="??","??",IF(NOT(Qactive_2="Insert value below"),Qskin*Qactive_2*(1-Ffix),IF(AND(Qactive_2="Insert value below",NOT(Qactive_2_1="")),Qskin*Qactive_2_1*(1-Ffix),"??")))</f>
        <v>??</v>
      </c>
      <c r="I44" s="80" t="s">
        <v>19</v>
      </c>
      <c r="J44" s="80" t="s">
        <v>8</v>
      </c>
      <c r="K44" s="97"/>
    </row>
    <row r="45" spans="1:47" s="77" customFormat="1" ht="15" x14ac:dyDescent="0.2">
      <c r="A45" s="90"/>
      <c r="B45" s="76"/>
      <c r="C45" s="76"/>
      <c r="D45" s="76"/>
      <c r="E45" s="99" t="s">
        <v>54</v>
      </c>
      <c r="F45" s="78"/>
      <c r="G45" s="87" t="s">
        <v>56</v>
      </c>
      <c r="H45" s="107" t="str">
        <f>IF(Qactive_3="??","??",IF(NOT(Qactive_3="Insert value below"),Qskin*Qactive_3*(1-Ffix),IF(AND(Qactive_3="Insert value below",NOT(Qactive_3_1="")),Qskin*Qactive_3_1*(1-Ffix),"??")))</f>
        <v>??</v>
      </c>
      <c r="I45" s="80" t="s">
        <v>19</v>
      </c>
      <c r="J45" s="80" t="s">
        <v>8</v>
      </c>
      <c r="K45" s="97"/>
    </row>
    <row r="46" spans="1:47" s="77" customFormat="1" ht="15" x14ac:dyDescent="0.2">
      <c r="A46" s="90"/>
      <c r="B46" s="76"/>
      <c r="C46" s="76"/>
      <c r="D46" s="76"/>
      <c r="E46" s="99" t="s">
        <v>55</v>
      </c>
      <c r="F46" s="78"/>
      <c r="G46" s="87" t="s">
        <v>56</v>
      </c>
      <c r="H46" s="107" t="str">
        <f>IF(Qactive_4="??","??",IF(NOT(Qactive_4="Insert value below"),Qskin*Qactive_4*(1-Ffix),IF(AND(Qactive_4="Insert value below",NOT(Qactive_4_1="")),Qskin*Qactive_4_1*(1-Ffix),"??")))</f>
        <v>??</v>
      </c>
      <c r="I46" s="80" t="s">
        <v>19</v>
      </c>
      <c r="J46" s="80" t="s">
        <v>8</v>
      </c>
      <c r="K46" s="97"/>
    </row>
    <row r="47" spans="1:47" s="77" customFormat="1" x14ac:dyDescent="0.2">
      <c r="A47" s="90"/>
      <c r="B47" s="76"/>
      <c r="C47" s="76"/>
      <c r="D47" s="76"/>
      <c r="E47" s="76"/>
      <c r="F47" s="78"/>
      <c r="G47" s="87"/>
      <c r="H47" s="78"/>
      <c r="I47" s="80"/>
      <c r="J47" s="80"/>
      <c r="K47" s="97"/>
    </row>
    <row r="48" spans="1:47" s="77" customFormat="1" ht="15" customHeight="1" x14ac:dyDescent="0.2">
      <c r="A48" s="90"/>
      <c r="B48" s="172" t="s">
        <v>33</v>
      </c>
      <c r="C48" s="172"/>
      <c r="D48" s="172"/>
      <c r="E48" s="172"/>
      <c r="F48" s="76"/>
      <c r="G48" s="87" t="s">
        <v>34</v>
      </c>
      <c r="H48" s="107" t="str">
        <f>IF(AND(H43="??",H44="??",H45="??",H46="??"),"??",(SUMIF(H43:H46,"&gt;0")))</f>
        <v>??</v>
      </c>
      <c r="I48" s="80" t="s">
        <v>19</v>
      </c>
      <c r="J48" s="80" t="s">
        <v>8</v>
      </c>
      <c r="K48" s="97" t="s">
        <v>46</v>
      </c>
    </row>
    <row r="49" spans="1:11" s="77" customFormat="1" x14ac:dyDescent="0.2">
      <c r="A49" s="90"/>
      <c r="B49" s="76"/>
      <c r="C49" s="76"/>
      <c r="D49" s="76"/>
      <c r="E49" s="76"/>
      <c r="F49" s="76"/>
      <c r="G49" s="78"/>
      <c r="H49" s="78"/>
      <c r="I49" s="80"/>
      <c r="J49" s="80"/>
      <c r="K49" s="97"/>
    </row>
    <row r="50" spans="1:11" s="77" customFormat="1" x14ac:dyDescent="0.2">
      <c r="A50" s="90"/>
      <c r="B50" s="78"/>
      <c r="C50" s="78"/>
      <c r="D50" s="78"/>
      <c r="E50" s="78"/>
      <c r="F50" s="76"/>
      <c r="G50" s="78"/>
      <c r="H50" s="78"/>
      <c r="I50" s="87"/>
      <c r="J50" s="80"/>
      <c r="K50" s="80"/>
    </row>
    <row r="51" spans="1:11" s="35" customFormat="1" x14ac:dyDescent="0.2">
      <c r="I51" s="52"/>
      <c r="J51" s="52"/>
      <c r="K51" s="100"/>
    </row>
    <row r="52" spans="1:11" s="35" customFormat="1" x14ac:dyDescent="0.2">
      <c r="B52" s="101" t="s">
        <v>11</v>
      </c>
      <c r="C52" s="101"/>
      <c r="D52" s="101"/>
      <c r="E52" s="101"/>
      <c r="H52" s="102"/>
      <c r="I52" s="103"/>
      <c r="J52" s="52"/>
      <c r="K52" s="100"/>
    </row>
    <row r="53" spans="1:11" s="35" customFormat="1" x14ac:dyDescent="0.2">
      <c r="B53" s="101"/>
      <c r="I53" s="104"/>
      <c r="J53" s="52"/>
      <c r="K53" s="100"/>
    </row>
    <row r="54" spans="1:11" s="35" customFormat="1" x14ac:dyDescent="0.2">
      <c r="G54" s="100"/>
    </row>
    <row r="55" spans="1:11" s="35" customFormat="1" x14ac:dyDescent="0.2">
      <c r="G55" s="100"/>
    </row>
    <row r="56" spans="1:11" s="35" customFormat="1" x14ac:dyDescent="0.2">
      <c r="G56" s="100"/>
    </row>
    <row r="57" spans="1:11" s="35" customFormat="1" x14ac:dyDescent="0.2">
      <c r="G57" s="100"/>
    </row>
    <row r="58" spans="1:11" s="35" customFormat="1" x14ac:dyDescent="0.2">
      <c r="G58" s="100"/>
    </row>
    <row r="59" spans="1:11" s="35" customFormat="1" x14ac:dyDescent="0.2">
      <c r="G59" s="100"/>
    </row>
    <row r="60" spans="1:11" s="35" customFormat="1" x14ac:dyDescent="0.2">
      <c r="G60" s="100"/>
    </row>
    <row r="61" spans="1:11" s="35" customFormat="1" x14ac:dyDescent="0.2">
      <c r="G61" s="100"/>
    </row>
    <row r="62" spans="1:11" s="35" customFormat="1" x14ac:dyDescent="0.2">
      <c r="G62" s="100"/>
    </row>
    <row r="63" spans="1:11" s="35" customFormat="1" x14ac:dyDescent="0.2">
      <c r="G63" s="100"/>
    </row>
    <row r="64" spans="1:11" s="35" customFormat="1" x14ac:dyDescent="0.2">
      <c r="G64" s="100"/>
    </row>
    <row r="65" spans="7:7" s="35" customFormat="1" x14ac:dyDescent="0.2">
      <c r="G65" s="100"/>
    </row>
    <row r="66" spans="7:7" s="35" customFormat="1" x14ac:dyDescent="0.2">
      <c r="G66" s="100"/>
    </row>
    <row r="67" spans="7:7" s="35" customFormat="1" x14ac:dyDescent="0.2">
      <c r="G67" s="100"/>
    </row>
    <row r="68" spans="7:7" s="35" customFormat="1" x14ac:dyDescent="0.2">
      <c r="G68" s="100"/>
    </row>
    <row r="69" spans="7:7" s="35" customFormat="1" x14ac:dyDescent="0.2">
      <c r="G69" s="100"/>
    </row>
    <row r="70" spans="7:7" s="35" customFormat="1" x14ac:dyDescent="0.2">
      <c r="G70" s="100"/>
    </row>
    <row r="71" spans="7:7" s="35" customFormat="1" x14ac:dyDescent="0.2">
      <c r="G71" s="100"/>
    </row>
    <row r="72" spans="7:7" s="35" customFormat="1" x14ac:dyDescent="0.2">
      <c r="G72" s="100"/>
    </row>
    <row r="73" spans="7:7" s="35" customFormat="1" x14ac:dyDescent="0.2">
      <c r="G73" s="100"/>
    </row>
    <row r="74" spans="7:7" s="35" customFormat="1" x14ac:dyDescent="0.2">
      <c r="G74" s="100"/>
    </row>
    <row r="75" spans="7:7" s="35" customFormat="1" x14ac:dyDescent="0.2">
      <c r="G75" s="100"/>
    </row>
    <row r="76" spans="7:7" s="35" customFormat="1" x14ac:dyDescent="0.2">
      <c r="G76" s="100"/>
    </row>
    <row r="77" spans="7:7" s="35" customFormat="1" x14ac:dyDescent="0.2">
      <c r="G77" s="100"/>
    </row>
    <row r="78" spans="7:7" s="35" customFormat="1" x14ac:dyDescent="0.2">
      <c r="G78" s="100"/>
    </row>
    <row r="79" spans="7:7" s="35" customFormat="1" x14ac:dyDescent="0.2">
      <c r="G79" s="100"/>
    </row>
    <row r="80" spans="7:7" s="35" customFormat="1" x14ac:dyDescent="0.2">
      <c r="G80" s="100"/>
    </row>
    <row r="81" spans="7:7" s="35" customFormat="1" x14ac:dyDescent="0.2">
      <c r="G81" s="100"/>
    </row>
    <row r="82" spans="7:7" s="35" customFormat="1" x14ac:dyDescent="0.2">
      <c r="G82" s="100"/>
    </row>
    <row r="83" spans="7:7" s="35" customFormat="1" x14ac:dyDescent="0.2">
      <c r="G83" s="100"/>
    </row>
    <row r="84" spans="7:7" s="35" customFormat="1" x14ac:dyDescent="0.2">
      <c r="G84" s="100"/>
    </row>
    <row r="85" spans="7:7" s="35" customFormat="1" x14ac:dyDescent="0.2">
      <c r="G85" s="100"/>
    </row>
    <row r="86" spans="7:7" s="35" customFormat="1" x14ac:dyDescent="0.2">
      <c r="G86" s="100"/>
    </row>
    <row r="87" spans="7:7" s="35" customFormat="1" x14ac:dyDescent="0.2">
      <c r="G87" s="100"/>
    </row>
    <row r="88" spans="7:7" s="35" customFormat="1" x14ac:dyDescent="0.2">
      <c r="G88" s="100"/>
    </row>
    <row r="89" spans="7:7" s="35" customFormat="1" x14ac:dyDescent="0.2">
      <c r="G89" s="100"/>
    </row>
    <row r="90" spans="7:7" s="35" customFormat="1" x14ac:dyDescent="0.2">
      <c r="G90" s="100"/>
    </row>
    <row r="91" spans="7:7" s="35" customFormat="1" x14ac:dyDescent="0.2">
      <c r="G91" s="100"/>
    </row>
    <row r="92" spans="7:7" s="35" customFormat="1" x14ac:dyDescent="0.2">
      <c r="G92" s="100"/>
    </row>
    <row r="93" spans="7:7" s="35" customFormat="1" x14ac:dyDescent="0.2">
      <c r="G93" s="100"/>
    </row>
    <row r="94" spans="7:7" s="35" customFormat="1" x14ac:dyDescent="0.2">
      <c r="G94" s="100"/>
    </row>
    <row r="95" spans="7:7" s="35" customFormat="1" x14ac:dyDescent="0.2">
      <c r="G95" s="100"/>
    </row>
    <row r="96" spans="7:7" s="35" customFormat="1" x14ac:dyDescent="0.2">
      <c r="G96" s="100"/>
    </row>
    <row r="97" spans="7:7" s="35" customFormat="1" x14ac:dyDescent="0.2">
      <c r="G97" s="100"/>
    </row>
    <row r="98" spans="7:7" s="35" customFormat="1" x14ac:dyDescent="0.2">
      <c r="G98" s="100"/>
    </row>
    <row r="99" spans="7:7" s="35" customFormat="1" x14ac:dyDescent="0.2">
      <c r="G99" s="100"/>
    </row>
    <row r="100" spans="7:7" s="35" customFormat="1" x14ac:dyDescent="0.2">
      <c r="G100" s="100"/>
    </row>
    <row r="101" spans="7:7" s="35" customFormat="1" x14ac:dyDescent="0.2">
      <c r="G101" s="100"/>
    </row>
    <row r="102" spans="7:7" s="35" customFormat="1" x14ac:dyDescent="0.2">
      <c r="G102" s="100"/>
    </row>
    <row r="103" spans="7:7" s="35" customFormat="1" x14ac:dyDescent="0.2">
      <c r="G103" s="100"/>
    </row>
    <row r="104" spans="7:7" s="35" customFormat="1" x14ac:dyDescent="0.2">
      <c r="G104" s="100"/>
    </row>
    <row r="105" spans="7:7" s="35" customFormat="1" x14ac:dyDescent="0.2">
      <c r="G105" s="100"/>
    </row>
    <row r="106" spans="7:7" s="35" customFormat="1" x14ac:dyDescent="0.2">
      <c r="G106" s="100"/>
    </row>
    <row r="107" spans="7:7" s="35" customFormat="1" x14ac:dyDescent="0.2">
      <c r="G107" s="100"/>
    </row>
    <row r="108" spans="7:7" s="35" customFormat="1" x14ac:dyDescent="0.2">
      <c r="G108" s="100"/>
    </row>
    <row r="109" spans="7:7" s="35" customFormat="1" x14ac:dyDescent="0.2">
      <c r="G109" s="100"/>
    </row>
    <row r="110" spans="7:7" s="35" customFormat="1" x14ac:dyDescent="0.2">
      <c r="G110" s="100"/>
    </row>
    <row r="111" spans="7:7" s="35" customFormat="1" x14ac:dyDescent="0.2">
      <c r="G111" s="100"/>
    </row>
  </sheetData>
  <sheetProtection password="CDAE" sheet="1" objects="1" scenarios="1" formatCells="0" formatColumns="0" formatRows="0"/>
  <mergeCells count="7">
    <mergeCell ref="B48:E48"/>
    <mergeCell ref="B8:K8"/>
    <mergeCell ref="B11:K11"/>
    <mergeCell ref="B42:E42"/>
    <mergeCell ref="B12:K12"/>
    <mergeCell ref="B13:K13"/>
    <mergeCell ref="B19:E19"/>
  </mergeCells>
  <dataValidations count="1">
    <dataValidation type="list" allowBlank="1" showInputMessage="1" showErrorMessage="1" sqref="E32 E23 E26 E29">
      <formula1>PreservationStep</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48"/>
  <sheetViews>
    <sheetView zoomScaleNormal="100" workbookViewId="0"/>
  </sheetViews>
  <sheetFormatPr defaultColWidth="8.75" defaultRowHeight="12.75" x14ac:dyDescent="0.2"/>
  <cols>
    <col min="1" max="1" width="1.625" style="77" customWidth="1"/>
    <col min="2" max="2" width="50.625" style="92" customWidth="1"/>
    <col min="3" max="3" width="1.625" style="92" customWidth="1"/>
    <col min="4" max="4" width="15.625" style="169" customWidth="1"/>
    <col min="5" max="7" width="10.625" style="92" customWidth="1"/>
    <col min="8" max="8" width="58.625" style="92" customWidth="1"/>
    <col min="9" max="11" width="15.625" style="77" customWidth="1"/>
    <col min="12" max="60" width="8.75" style="77"/>
    <col min="61" max="16384" width="8.75" style="92"/>
  </cols>
  <sheetData>
    <row r="1" spans="1:102" x14ac:dyDescent="0.2">
      <c r="A1" s="90"/>
      <c r="B1" s="90"/>
      <c r="C1" s="90"/>
      <c r="D1" s="114"/>
      <c r="E1" s="90"/>
      <c r="F1" s="90"/>
      <c r="G1" s="90"/>
      <c r="H1" s="90"/>
      <c r="I1" s="90"/>
      <c r="J1" s="90"/>
      <c r="K1" s="90"/>
      <c r="L1" s="90"/>
    </row>
    <row r="2" spans="1:102" ht="20.25" x14ac:dyDescent="0.2">
      <c r="A2" s="90"/>
      <c r="B2" s="37" t="s">
        <v>24</v>
      </c>
      <c r="C2" s="120"/>
      <c r="D2" s="121"/>
      <c r="E2" s="90"/>
      <c r="F2" s="90"/>
      <c r="G2" s="90"/>
      <c r="H2" s="90"/>
      <c r="I2" s="90"/>
      <c r="J2" s="90"/>
      <c r="K2" s="90"/>
      <c r="L2" s="90"/>
    </row>
    <row r="3" spans="1:102" x14ac:dyDescent="0.2">
      <c r="A3" s="90"/>
      <c r="B3" s="122"/>
      <c r="C3" s="122"/>
      <c r="D3" s="123"/>
      <c r="E3" s="90"/>
      <c r="F3" s="90"/>
      <c r="G3" s="90"/>
      <c r="H3" s="90"/>
      <c r="I3" s="90"/>
      <c r="J3" s="90"/>
      <c r="K3" s="90"/>
      <c r="L3" s="90"/>
    </row>
    <row r="4" spans="1:102" ht="15" x14ac:dyDescent="0.2">
      <c r="A4" s="90"/>
      <c r="B4" s="124"/>
      <c r="C4" s="124"/>
      <c r="D4" s="125"/>
      <c r="E4" s="90"/>
      <c r="F4" s="90"/>
      <c r="G4" s="90"/>
      <c r="H4" s="90"/>
      <c r="I4" s="90"/>
      <c r="J4" s="90"/>
      <c r="K4" s="90"/>
      <c r="L4" s="90"/>
    </row>
    <row r="5" spans="1:102" ht="18" x14ac:dyDescent="0.2">
      <c r="A5" s="90"/>
      <c r="B5" s="44" t="s">
        <v>117</v>
      </c>
      <c r="C5" s="45"/>
      <c r="D5" s="46"/>
      <c r="E5" s="126"/>
      <c r="F5" s="126"/>
      <c r="G5" s="126"/>
      <c r="H5" s="127"/>
      <c r="I5" s="90"/>
      <c r="J5" s="90"/>
      <c r="K5" s="90"/>
      <c r="L5" s="90"/>
    </row>
    <row r="6" spans="1:102" ht="15.75" thickBot="1" x14ac:dyDescent="0.25">
      <c r="A6" s="90"/>
      <c r="B6" s="108"/>
      <c r="C6" s="108"/>
      <c r="D6" s="108"/>
      <c r="E6" s="108"/>
      <c r="F6" s="108"/>
      <c r="G6" s="108"/>
      <c r="H6" s="108"/>
      <c r="I6" s="108"/>
      <c r="J6" s="108"/>
      <c r="K6" s="90"/>
      <c r="L6" s="90"/>
      <c r="M6" s="90"/>
      <c r="N6" s="90"/>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row>
    <row r="7" spans="1:102" ht="14.25" x14ac:dyDescent="0.2">
      <c r="A7" s="90"/>
      <c r="B7" s="109" t="s">
        <v>127</v>
      </c>
      <c r="C7" s="110"/>
      <c r="D7" s="110"/>
      <c r="E7" s="110"/>
      <c r="F7" s="110"/>
      <c r="G7" s="110"/>
      <c r="H7" s="111"/>
      <c r="I7" s="90"/>
      <c r="J7" s="114"/>
      <c r="K7" s="90"/>
      <c r="L7" s="112"/>
      <c r="M7" s="90"/>
      <c r="N7" s="90"/>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row>
    <row r="8" spans="1:102" ht="14.25" x14ac:dyDescent="0.2">
      <c r="A8" s="90"/>
      <c r="B8" s="113"/>
      <c r="C8" s="90"/>
      <c r="D8" s="90"/>
      <c r="E8" s="90"/>
      <c r="F8" s="90"/>
      <c r="G8" s="90"/>
      <c r="H8" s="115"/>
      <c r="I8" s="90"/>
      <c r="J8" s="114"/>
      <c r="K8" s="90"/>
      <c r="L8" s="112"/>
      <c r="M8" s="90"/>
      <c r="N8" s="90"/>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row>
    <row r="9" spans="1:102" s="117" customFormat="1" ht="20.100000000000001" customHeight="1" x14ac:dyDescent="0.2">
      <c r="A9" s="116"/>
      <c r="B9" s="128" t="s">
        <v>122</v>
      </c>
      <c r="C9" s="33"/>
      <c r="D9" s="33"/>
      <c r="E9" s="33"/>
      <c r="F9" s="33"/>
      <c r="G9" s="33"/>
      <c r="H9" s="129"/>
      <c r="I9" s="33"/>
      <c r="J9" s="116"/>
      <c r="K9" s="116"/>
      <c r="L9" s="116"/>
      <c r="M9" s="116"/>
      <c r="N9" s="116"/>
    </row>
    <row r="10" spans="1:102" s="117" customFormat="1" ht="20.100000000000001" customHeight="1" x14ac:dyDescent="0.2">
      <c r="A10" s="116"/>
      <c r="B10" s="128" t="s">
        <v>121</v>
      </c>
      <c r="C10" s="33"/>
      <c r="D10" s="33"/>
      <c r="E10" s="33"/>
      <c r="F10" s="33"/>
      <c r="G10" s="33"/>
      <c r="H10" s="129"/>
      <c r="I10" s="33"/>
      <c r="J10" s="116"/>
      <c r="K10" s="116"/>
      <c r="L10" s="116"/>
      <c r="M10" s="116"/>
      <c r="N10" s="116"/>
    </row>
    <row r="11" spans="1:102" s="117" customFormat="1" ht="13.5" thickBot="1" x14ac:dyDescent="0.25">
      <c r="A11" s="116"/>
      <c r="B11" s="130"/>
      <c r="C11" s="131"/>
      <c r="D11" s="131"/>
      <c r="E11" s="131"/>
      <c r="F11" s="131"/>
      <c r="G11" s="131"/>
      <c r="H11" s="132"/>
      <c r="I11" s="33"/>
      <c r="J11" s="116"/>
      <c r="K11" s="116"/>
      <c r="L11" s="116"/>
      <c r="M11" s="116"/>
      <c r="N11" s="116"/>
    </row>
    <row r="12" spans="1:102" s="117" customFormat="1" x14ac:dyDescent="0.2">
      <c r="A12" s="116"/>
      <c r="B12" s="118"/>
      <c r="C12" s="118"/>
      <c r="D12" s="118"/>
      <c r="E12" s="118"/>
      <c r="F12" s="118"/>
      <c r="G12" s="118"/>
      <c r="H12" s="118"/>
      <c r="I12" s="118"/>
      <c r="J12" s="119"/>
      <c r="K12" s="116"/>
      <c r="L12" s="116"/>
      <c r="M12" s="116"/>
      <c r="N12" s="116"/>
    </row>
    <row r="13" spans="1:102" s="137" customFormat="1" ht="14.25" x14ac:dyDescent="0.2">
      <c r="A13" s="117"/>
      <c r="B13" s="133" t="s">
        <v>126</v>
      </c>
      <c r="C13" s="134"/>
      <c r="D13" s="135"/>
      <c r="E13" s="136"/>
      <c r="F13" s="136"/>
      <c r="G13" s="136"/>
      <c r="H13" s="136"/>
      <c r="I13" s="116"/>
      <c r="J13" s="116"/>
      <c r="K13" s="116"/>
      <c r="L13" s="116"/>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row>
    <row r="14" spans="1:102" s="77" customFormat="1" ht="30" customHeight="1" x14ac:dyDescent="0.2">
      <c r="B14" s="176" t="s">
        <v>115</v>
      </c>
      <c r="C14" s="176"/>
      <c r="D14" s="176"/>
      <c r="E14" s="176"/>
      <c r="F14" s="176"/>
      <c r="G14" s="176"/>
      <c r="H14" s="176"/>
      <c r="I14" s="56"/>
      <c r="J14" s="56"/>
      <c r="K14" s="56"/>
    </row>
    <row r="15" spans="1:102" s="138" customFormat="1" x14ac:dyDescent="0.2">
      <c r="B15" s="139"/>
      <c r="C15" s="139"/>
      <c r="D15" s="139"/>
      <c r="E15" s="139"/>
      <c r="F15" s="139"/>
      <c r="G15" s="139"/>
      <c r="H15" s="139"/>
      <c r="I15" s="56"/>
      <c r="J15" s="56"/>
      <c r="K15" s="56"/>
    </row>
    <row r="16" spans="1:102" s="140" customFormat="1" x14ac:dyDescent="0.2"/>
    <row r="17" spans="1:65" ht="15" x14ac:dyDescent="0.2">
      <c r="A17" s="90"/>
      <c r="B17" s="141" t="s">
        <v>122</v>
      </c>
      <c r="C17" s="142"/>
      <c r="D17" s="142"/>
      <c r="E17" s="90"/>
      <c r="F17" s="90"/>
      <c r="G17" s="90"/>
      <c r="H17" s="90"/>
      <c r="I17" s="90"/>
      <c r="J17" s="90"/>
      <c r="BG17" s="92"/>
      <c r="BH17" s="92"/>
    </row>
    <row r="18" spans="1:65" s="145" customFormat="1" x14ac:dyDescent="0.2">
      <c r="A18" s="143"/>
      <c r="B18" s="116"/>
      <c r="C18" s="144"/>
      <c r="D18" s="144"/>
      <c r="E18" s="143"/>
      <c r="F18" s="143"/>
      <c r="G18" s="143"/>
      <c r="H18" s="143"/>
      <c r="I18" s="143"/>
      <c r="J18" s="143"/>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row>
    <row r="19" spans="1:65" x14ac:dyDescent="0.2">
      <c r="A19" s="90"/>
      <c r="B19" s="146" t="s">
        <v>18</v>
      </c>
      <c r="C19" s="147"/>
      <c r="D19" s="90"/>
      <c r="E19" s="90"/>
      <c r="F19" s="90"/>
      <c r="G19" s="90"/>
      <c r="H19" s="114"/>
      <c r="AS19" s="92"/>
      <c r="AT19" s="92"/>
      <c r="AU19" s="92"/>
      <c r="AV19" s="92"/>
      <c r="AW19" s="92"/>
      <c r="AX19" s="92"/>
      <c r="AY19" s="92"/>
      <c r="AZ19" s="92"/>
      <c r="BA19" s="92"/>
      <c r="BB19" s="92"/>
      <c r="BC19" s="92"/>
      <c r="BD19" s="92"/>
      <c r="BE19" s="92"/>
      <c r="BF19" s="92"/>
      <c r="BG19" s="92"/>
      <c r="BH19" s="92"/>
    </row>
    <row r="20" spans="1:65" ht="14.25" x14ac:dyDescent="0.2">
      <c r="A20" s="90"/>
      <c r="B20" s="143" t="s">
        <v>118</v>
      </c>
      <c r="C20" s="148"/>
      <c r="D20" s="149"/>
      <c r="E20" s="149"/>
      <c r="F20" s="149"/>
      <c r="G20" s="149"/>
      <c r="H20" s="150"/>
      <c r="AS20" s="92"/>
      <c r="AT20" s="92"/>
      <c r="AU20" s="92"/>
      <c r="AV20" s="92"/>
      <c r="AW20" s="92"/>
      <c r="AX20" s="92"/>
      <c r="AY20" s="92"/>
      <c r="AZ20" s="92"/>
      <c r="BA20" s="92"/>
      <c r="BB20" s="92"/>
      <c r="BC20" s="92"/>
      <c r="BD20" s="92"/>
      <c r="BE20" s="92"/>
      <c r="BF20" s="92"/>
      <c r="BG20" s="92"/>
      <c r="BH20" s="92"/>
    </row>
    <row r="21" spans="1:65" x14ac:dyDescent="0.2">
      <c r="A21" s="90"/>
      <c r="B21" s="143" t="s">
        <v>111</v>
      </c>
      <c r="C21" s="151"/>
      <c r="D21" s="149"/>
      <c r="E21" s="149"/>
      <c r="F21" s="149"/>
      <c r="G21" s="149"/>
      <c r="H21" s="149"/>
      <c r="I21" s="90"/>
      <c r="J21" s="90"/>
      <c r="K21" s="90"/>
      <c r="L21" s="90"/>
      <c r="M21" s="90"/>
      <c r="N21" s="90"/>
      <c r="O21" s="90"/>
      <c r="P21" s="90"/>
      <c r="Q21" s="90"/>
      <c r="BI21" s="77"/>
      <c r="BJ21" s="77"/>
      <c r="BK21" s="77"/>
      <c r="BL21" s="77"/>
      <c r="BM21" s="77"/>
    </row>
    <row r="22" spans="1:65" s="77" customFormat="1" ht="15" x14ac:dyDescent="0.2">
      <c r="A22" s="90"/>
      <c r="C22" s="65"/>
      <c r="D22" s="66"/>
      <c r="E22" s="152"/>
      <c r="F22" s="152"/>
      <c r="G22" s="152"/>
      <c r="H22" s="90"/>
      <c r="I22" s="90"/>
      <c r="J22" s="90"/>
      <c r="K22" s="90"/>
      <c r="L22" s="90"/>
    </row>
    <row r="23" spans="1:65" ht="15" x14ac:dyDescent="0.2">
      <c r="A23" s="90"/>
      <c r="B23" s="68" t="s">
        <v>0</v>
      </c>
      <c r="C23" s="68"/>
      <c r="D23" s="91"/>
      <c r="E23" s="91"/>
      <c r="F23" s="91"/>
      <c r="G23" s="91"/>
      <c r="H23" s="153"/>
      <c r="AS23" s="92"/>
      <c r="AT23" s="92"/>
      <c r="AU23" s="92"/>
      <c r="AV23" s="92"/>
      <c r="AW23" s="92"/>
      <c r="AX23" s="92"/>
      <c r="AY23" s="92"/>
      <c r="AZ23" s="92"/>
      <c r="BA23" s="92"/>
      <c r="BB23" s="92"/>
      <c r="BC23" s="92"/>
      <c r="BD23" s="92"/>
      <c r="BE23" s="92"/>
      <c r="BF23" s="92"/>
      <c r="BG23" s="92"/>
      <c r="BH23" s="92"/>
    </row>
    <row r="24" spans="1:65" x14ac:dyDescent="0.2">
      <c r="A24" s="90"/>
      <c r="B24" s="87"/>
      <c r="C24" s="87"/>
      <c r="D24" s="87"/>
      <c r="E24" s="87"/>
      <c r="F24" s="87"/>
      <c r="G24" s="87"/>
      <c r="H24" s="79"/>
      <c r="AS24" s="92"/>
      <c r="AT24" s="92"/>
      <c r="AU24" s="92"/>
      <c r="AV24" s="92"/>
      <c r="AW24" s="92"/>
      <c r="AX24" s="92"/>
      <c r="AY24" s="92"/>
      <c r="AZ24" s="92"/>
      <c r="BA24" s="92"/>
      <c r="BB24" s="92"/>
      <c r="BC24" s="92"/>
      <c r="BD24" s="92"/>
      <c r="BE24" s="92"/>
      <c r="BF24" s="92"/>
      <c r="BG24" s="92"/>
      <c r="BH24" s="92"/>
    </row>
    <row r="25" spans="1:65" ht="15" x14ac:dyDescent="0.2">
      <c r="A25" s="90"/>
      <c r="B25" s="93" t="s">
        <v>2</v>
      </c>
      <c r="C25" s="93"/>
      <c r="D25" s="94" t="s">
        <v>4</v>
      </c>
      <c r="E25" s="95" t="s">
        <v>7</v>
      </c>
      <c r="F25" s="95" t="s">
        <v>3</v>
      </c>
      <c r="G25" s="95" t="s">
        <v>10</v>
      </c>
      <c r="H25" s="94" t="s">
        <v>123</v>
      </c>
      <c r="AS25" s="92"/>
      <c r="AT25" s="92"/>
      <c r="AU25" s="92"/>
      <c r="AV25" s="92"/>
      <c r="AW25" s="92"/>
      <c r="AX25" s="92"/>
      <c r="AY25" s="92"/>
      <c r="AZ25" s="92"/>
      <c r="BA25" s="92"/>
      <c r="BB25" s="92"/>
      <c r="BC25" s="92"/>
      <c r="BD25" s="92"/>
      <c r="BE25" s="92"/>
      <c r="BF25" s="92"/>
      <c r="BG25" s="92"/>
      <c r="BH25" s="92"/>
    </row>
    <row r="26" spans="1:65" x14ac:dyDescent="0.2">
      <c r="A26" s="90"/>
      <c r="B26" s="76"/>
      <c r="C26" s="93"/>
      <c r="D26" s="94"/>
      <c r="E26" s="95"/>
      <c r="F26" s="95"/>
      <c r="G26" s="95"/>
      <c r="H26" s="94"/>
      <c r="AS26" s="92"/>
      <c r="AT26" s="92"/>
      <c r="AU26" s="92"/>
      <c r="AV26" s="92"/>
      <c r="AW26" s="92"/>
      <c r="AX26" s="92"/>
      <c r="AY26" s="92"/>
      <c r="AZ26" s="92"/>
      <c r="BA26" s="92"/>
      <c r="BB26" s="92"/>
      <c r="BC26" s="92"/>
      <c r="BD26" s="92"/>
      <c r="BE26" s="92"/>
      <c r="BF26" s="92"/>
      <c r="BG26" s="92"/>
      <c r="BH26" s="92"/>
    </row>
    <row r="27" spans="1:65" ht="25.5" x14ac:dyDescent="0.2">
      <c r="A27" s="90"/>
      <c r="B27" s="154" t="s">
        <v>59</v>
      </c>
      <c r="C27" s="93"/>
      <c r="D27" s="87" t="s">
        <v>60</v>
      </c>
      <c r="E27" s="88"/>
      <c r="F27" s="80" t="s">
        <v>61</v>
      </c>
      <c r="G27" s="80" t="s">
        <v>74</v>
      </c>
      <c r="H27" s="78" t="s">
        <v>93</v>
      </c>
      <c r="AS27" s="92"/>
      <c r="AT27" s="92"/>
      <c r="AU27" s="92"/>
      <c r="AV27" s="92"/>
      <c r="AW27" s="92"/>
      <c r="AX27" s="92"/>
      <c r="AY27" s="92"/>
      <c r="AZ27" s="92"/>
      <c r="BA27" s="92"/>
      <c r="BB27" s="92"/>
      <c r="BC27" s="92"/>
      <c r="BD27" s="92"/>
      <c r="BE27" s="92"/>
      <c r="BF27" s="92"/>
      <c r="BG27" s="92"/>
      <c r="BH27" s="92"/>
    </row>
    <row r="28" spans="1:65" x14ac:dyDescent="0.2">
      <c r="A28" s="90"/>
      <c r="B28" s="154"/>
      <c r="C28" s="93"/>
      <c r="D28" s="87"/>
      <c r="E28" s="80"/>
      <c r="F28" s="80"/>
      <c r="G28" s="80"/>
      <c r="H28" s="78"/>
      <c r="AS28" s="92"/>
      <c r="AT28" s="92"/>
      <c r="AU28" s="92"/>
      <c r="AV28" s="92"/>
      <c r="AW28" s="92"/>
      <c r="AX28" s="92"/>
      <c r="AY28" s="92"/>
      <c r="AZ28" s="92"/>
      <c r="BA28" s="92"/>
      <c r="BB28" s="92"/>
      <c r="BC28" s="92"/>
      <c r="BD28" s="92"/>
      <c r="BE28" s="92"/>
      <c r="BF28" s="92"/>
      <c r="BG28" s="92"/>
      <c r="BH28" s="92"/>
    </row>
    <row r="29" spans="1:65" ht="25.5" x14ac:dyDescent="0.2">
      <c r="A29" s="90"/>
      <c r="B29" s="76" t="s">
        <v>62</v>
      </c>
      <c r="C29" s="155"/>
      <c r="D29" s="87" t="s">
        <v>63</v>
      </c>
      <c r="E29" s="88"/>
      <c r="F29" s="80" t="s">
        <v>61</v>
      </c>
      <c r="G29" s="80" t="s">
        <v>74</v>
      </c>
      <c r="H29" s="78" t="s">
        <v>93</v>
      </c>
      <c r="AS29" s="92"/>
      <c r="AT29" s="92"/>
      <c r="AU29" s="92"/>
      <c r="AV29" s="92"/>
      <c r="AW29" s="92"/>
      <c r="AX29" s="92"/>
      <c r="AY29" s="92"/>
      <c r="AZ29" s="92"/>
      <c r="BA29" s="92"/>
      <c r="BB29" s="92"/>
      <c r="BC29" s="92"/>
      <c r="BD29" s="92"/>
      <c r="BE29" s="92"/>
      <c r="BF29" s="92"/>
      <c r="BG29" s="92"/>
      <c r="BH29" s="92"/>
    </row>
    <row r="30" spans="1:65" s="77" customFormat="1" x14ac:dyDescent="0.2">
      <c r="B30" s="76"/>
      <c r="C30" s="78"/>
      <c r="D30" s="79"/>
      <c r="E30" s="80"/>
      <c r="F30" s="80"/>
      <c r="G30" s="80"/>
      <c r="H30" s="76"/>
    </row>
    <row r="31" spans="1:65" s="77" customFormat="1" ht="15" x14ac:dyDescent="0.2">
      <c r="B31" s="76" t="s">
        <v>64</v>
      </c>
      <c r="C31" s="78"/>
      <c r="D31" s="79" t="s">
        <v>65</v>
      </c>
      <c r="E31" s="80">
        <v>1000</v>
      </c>
      <c r="F31" s="80" t="s">
        <v>13</v>
      </c>
      <c r="G31" s="80" t="s">
        <v>12</v>
      </c>
      <c r="H31" s="76"/>
    </row>
    <row r="32" spans="1:65" s="77" customFormat="1" x14ac:dyDescent="0.2">
      <c r="B32" s="76"/>
      <c r="C32" s="78"/>
      <c r="D32" s="81"/>
      <c r="E32" s="80"/>
      <c r="F32" s="80"/>
      <c r="G32" s="80"/>
      <c r="H32" s="76"/>
    </row>
    <row r="33" spans="1:60" s="77" customFormat="1" ht="15.6" customHeight="1" x14ac:dyDescent="0.2">
      <c r="B33" s="76" t="s">
        <v>66</v>
      </c>
      <c r="C33" s="78"/>
      <c r="D33" s="79" t="s">
        <v>67</v>
      </c>
      <c r="E33" s="88"/>
      <c r="F33" s="80" t="s">
        <v>29</v>
      </c>
      <c r="G33" s="80" t="s">
        <v>6</v>
      </c>
      <c r="H33" s="76"/>
    </row>
    <row r="34" spans="1:60" s="77" customFormat="1" x14ac:dyDescent="0.2">
      <c r="B34" s="76"/>
      <c r="C34" s="78"/>
      <c r="D34" s="79"/>
      <c r="E34" s="80"/>
      <c r="F34" s="80"/>
      <c r="G34" s="80"/>
      <c r="H34" s="76"/>
    </row>
    <row r="35" spans="1:60" s="77" customFormat="1" ht="25.5" x14ac:dyDescent="0.2">
      <c r="B35" s="76" t="s">
        <v>68</v>
      </c>
      <c r="C35" s="78"/>
      <c r="D35" s="87" t="s">
        <v>69</v>
      </c>
      <c r="E35" s="88"/>
      <c r="F35" s="80" t="s">
        <v>29</v>
      </c>
      <c r="G35" s="80" t="s">
        <v>6</v>
      </c>
      <c r="H35" s="76"/>
    </row>
    <row r="36" spans="1:60" s="77" customFormat="1" ht="15" x14ac:dyDescent="0.2">
      <c r="B36" s="76"/>
      <c r="C36" s="78"/>
      <c r="D36" s="79"/>
      <c r="E36" s="80"/>
      <c r="F36" s="156"/>
      <c r="G36" s="80"/>
      <c r="H36" s="76"/>
    </row>
    <row r="37" spans="1:60" s="77" customFormat="1" ht="25.5" x14ac:dyDescent="0.2">
      <c r="B37" s="78" t="s">
        <v>70</v>
      </c>
      <c r="C37" s="78"/>
      <c r="D37" s="79" t="s">
        <v>72</v>
      </c>
      <c r="E37" s="88"/>
      <c r="F37" s="157" t="s">
        <v>5</v>
      </c>
      <c r="G37" s="80" t="s">
        <v>74</v>
      </c>
      <c r="H37" s="78" t="s">
        <v>93</v>
      </c>
    </row>
    <row r="38" spans="1:60" s="77" customFormat="1" x14ac:dyDescent="0.2">
      <c r="B38" s="76"/>
      <c r="C38" s="78"/>
      <c r="D38" s="79"/>
      <c r="E38" s="80"/>
      <c r="F38" s="158"/>
      <c r="G38" s="80"/>
      <c r="H38" s="76"/>
    </row>
    <row r="39" spans="1:60" s="77" customFormat="1" ht="25.5" x14ac:dyDescent="0.2">
      <c r="B39" s="78" t="s">
        <v>71</v>
      </c>
      <c r="C39" s="78"/>
      <c r="D39" s="79" t="s">
        <v>73</v>
      </c>
      <c r="E39" s="88"/>
      <c r="F39" s="157" t="s">
        <v>5</v>
      </c>
      <c r="G39" s="80" t="s">
        <v>74</v>
      </c>
      <c r="H39" s="78" t="s">
        <v>93</v>
      </c>
    </row>
    <row r="40" spans="1:60" s="77" customFormat="1" x14ac:dyDescent="0.2">
      <c r="B40" s="78"/>
      <c r="C40" s="78"/>
      <c r="D40" s="79"/>
      <c r="E40" s="80"/>
      <c r="F40" s="80"/>
      <c r="G40" s="80"/>
      <c r="H40" s="79"/>
    </row>
    <row r="41" spans="1:60" x14ac:dyDescent="0.2">
      <c r="A41" s="90"/>
      <c r="B41" s="78"/>
      <c r="C41" s="78"/>
      <c r="D41" s="87"/>
      <c r="E41" s="87"/>
      <c r="F41" s="87"/>
      <c r="G41" s="87"/>
      <c r="H41" s="79"/>
      <c r="AS41" s="92"/>
      <c r="AT41" s="92"/>
      <c r="AU41" s="92"/>
      <c r="AV41" s="92"/>
      <c r="AW41" s="92"/>
      <c r="AX41" s="92"/>
      <c r="AY41" s="92"/>
      <c r="AZ41" s="92"/>
      <c r="BA41" s="92"/>
      <c r="BB41" s="92"/>
      <c r="BC41" s="92"/>
      <c r="BD41" s="92"/>
      <c r="BE41" s="92"/>
      <c r="BF41" s="92"/>
      <c r="BG41" s="92"/>
      <c r="BH41" s="92"/>
    </row>
    <row r="42" spans="1:60" ht="15" x14ac:dyDescent="0.2">
      <c r="A42" s="90"/>
      <c r="B42" s="68" t="s">
        <v>1</v>
      </c>
      <c r="C42" s="68"/>
      <c r="D42" s="91"/>
      <c r="E42" s="91"/>
      <c r="F42" s="91"/>
      <c r="G42" s="91"/>
      <c r="H42" s="153"/>
      <c r="AS42" s="92"/>
      <c r="AT42" s="92"/>
      <c r="AU42" s="92"/>
      <c r="AV42" s="92"/>
      <c r="AW42" s="92"/>
      <c r="AX42" s="92"/>
      <c r="AY42" s="92"/>
      <c r="AZ42" s="92"/>
      <c r="BA42" s="92"/>
      <c r="BB42" s="92"/>
      <c r="BC42" s="92"/>
      <c r="BD42" s="92"/>
      <c r="BE42" s="92"/>
      <c r="BF42" s="92"/>
      <c r="BG42" s="92"/>
      <c r="BH42" s="92"/>
    </row>
    <row r="43" spans="1:60" x14ac:dyDescent="0.2">
      <c r="A43" s="90"/>
      <c r="B43" s="87"/>
      <c r="C43" s="87"/>
      <c r="D43" s="87"/>
      <c r="E43" s="87"/>
      <c r="F43" s="87"/>
      <c r="G43" s="87"/>
      <c r="H43" s="79"/>
      <c r="AS43" s="92"/>
      <c r="AT43" s="92"/>
      <c r="AU43" s="92"/>
      <c r="AV43" s="92"/>
      <c r="AW43" s="92"/>
      <c r="AX43" s="92"/>
      <c r="AY43" s="92"/>
      <c r="AZ43" s="92"/>
      <c r="BA43" s="92"/>
      <c r="BB43" s="92"/>
      <c r="BC43" s="92"/>
      <c r="BD43" s="92"/>
      <c r="BE43" s="92"/>
      <c r="BF43" s="92"/>
      <c r="BG43" s="92"/>
      <c r="BH43" s="92"/>
    </row>
    <row r="44" spans="1:60" ht="15" x14ac:dyDescent="0.2">
      <c r="A44" s="90"/>
      <c r="B44" s="93" t="s">
        <v>2</v>
      </c>
      <c r="C44" s="93"/>
      <c r="D44" s="94" t="s">
        <v>4</v>
      </c>
      <c r="E44" s="95" t="s">
        <v>7</v>
      </c>
      <c r="F44" s="95" t="s">
        <v>3</v>
      </c>
      <c r="G44" s="95" t="s">
        <v>10</v>
      </c>
      <c r="H44" s="94" t="s">
        <v>123</v>
      </c>
      <c r="AS44" s="92"/>
      <c r="AT44" s="92"/>
      <c r="AU44" s="92"/>
      <c r="AV44" s="92"/>
      <c r="AW44" s="92"/>
      <c r="AX44" s="92"/>
      <c r="AY44" s="92"/>
      <c r="AZ44" s="92"/>
      <c r="BA44" s="92"/>
      <c r="BB44" s="92"/>
      <c r="BC44" s="92"/>
      <c r="BD44" s="92"/>
      <c r="BE44" s="92"/>
      <c r="BF44" s="92"/>
      <c r="BG44" s="92"/>
      <c r="BH44" s="92"/>
    </row>
    <row r="45" spans="1:60" x14ac:dyDescent="0.2">
      <c r="A45" s="90"/>
      <c r="B45" s="96"/>
      <c r="C45" s="96"/>
      <c r="D45" s="96"/>
      <c r="E45" s="96"/>
      <c r="F45" s="96"/>
      <c r="G45" s="96"/>
      <c r="H45" s="79"/>
      <c r="AS45" s="92"/>
      <c r="AT45" s="92"/>
      <c r="AU45" s="92"/>
      <c r="AV45" s="92"/>
      <c r="AW45" s="92"/>
      <c r="AX45" s="92"/>
      <c r="AY45" s="92"/>
      <c r="AZ45" s="92"/>
      <c r="BA45" s="92"/>
      <c r="BB45" s="92"/>
      <c r="BC45" s="92"/>
      <c r="BD45" s="92"/>
      <c r="BE45" s="92"/>
      <c r="BF45" s="92"/>
      <c r="BG45" s="92"/>
      <c r="BH45" s="92"/>
    </row>
    <row r="46" spans="1:60" s="77" customFormat="1" ht="30.95" customHeight="1" x14ac:dyDescent="0.2">
      <c r="A46" s="90"/>
      <c r="B46" s="76" t="s">
        <v>75</v>
      </c>
      <c r="C46" s="78"/>
      <c r="D46" s="78" t="s">
        <v>20</v>
      </c>
      <c r="E46" s="107" t="str">
        <f>IF(OR(Qarterial="",Qcavity="",Carterial="",Ccavity="",Fret_arterial="",Fret_cavity=""),"??",Qarterial*RHOsolution*Carterial*(1-Fret_arterial)*0.001+Qcavity*RHOsolution*Ccavity*(1-Fret_cavity)*0.001)</f>
        <v>??</v>
      </c>
      <c r="F46" s="80" t="s">
        <v>19</v>
      </c>
      <c r="G46" s="80" t="s">
        <v>8</v>
      </c>
      <c r="H46" s="159" t="s">
        <v>76</v>
      </c>
    </row>
    <row r="47" spans="1:60" s="77" customFormat="1" x14ac:dyDescent="0.2">
      <c r="A47" s="90"/>
      <c r="B47" s="78"/>
      <c r="C47" s="78"/>
      <c r="D47" s="78"/>
      <c r="E47" s="87"/>
      <c r="F47" s="80"/>
      <c r="G47" s="80"/>
      <c r="H47" s="159"/>
    </row>
    <row r="48" spans="1:60" s="77" customFormat="1" x14ac:dyDescent="0.2">
      <c r="A48" s="90"/>
      <c r="B48" s="76"/>
      <c r="C48" s="87"/>
      <c r="D48" s="155"/>
      <c r="E48" s="87"/>
      <c r="F48" s="160"/>
      <c r="G48" s="160"/>
      <c r="H48" s="161"/>
    </row>
    <row r="49" spans="1:65" s="77" customFormat="1" x14ac:dyDescent="0.2">
      <c r="F49" s="117"/>
      <c r="G49" s="117"/>
      <c r="H49" s="162"/>
    </row>
    <row r="50" spans="1:65" s="77" customFormat="1" x14ac:dyDescent="0.2">
      <c r="B50" s="163" t="s">
        <v>11</v>
      </c>
      <c r="E50" s="164"/>
      <c r="F50" s="165"/>
      <c r="G50" s="117"/>
      <c r="H50" s="162"/>
    </row>
    <row r="51" spans="1:65" s="77" customFormat="1" x14ac:dyDescent="0.2">
      <c r="B51" s="166"/>
      <c r="F51" s="167"/>
      <c r="G51" s="117"/>
      <c r="H51" s="162"/>
    </row>
    <row r="52" spans="1:65" s="77" customFormat="1" x14ac:dyDescent="0.2">
      <c r="D52" s="162"/>
    </row>
    <row r="53" spans="1:65" ht="15" x14ac:dyDescent="0.2">
      <c r="A53" s="90"/>
      <c r="B53" s="141" t="s">
        <v>121</v>
      </c>
      <c r="C53" s="142"/>
      <c r="D53" s="142"/>
      <c r="E53" s="90"/>
      <c r="F53" s="90"/>
      <c r="G53" s="90"/>
      <c r="H53" s="90"/>
      <c r="I53" s="90"/>
      <c r="J53" s="90"/>
      <c r="BG53" s="92"/>
      <c r="BH53" s="92"/>
    </row>
    <row r="54" spans="1:65" s="77" customFormat="1" x14ac:dyDescent="0.2">
      <c r="D54" s="162"/>
    </row>
    <row r="55" spans="1:65" x14ac:dyDescent="0.2">
      <c r="A55" s="90"/>
      <c r="B55" s="146" t="s">
        <v>18</v>
      </c>
      <c r="C55" s="147"/>
      <c r="D55" s="90"/>
      <c r="E55" s="90"/>
      <c r="F55" s="90"/>
      <c r="G55" s="90"/>
      <c r="H55" s="114"/>
      <c r="AS55" s="92"/>
      <c r="AT55" s="92"/>
      <c r="AU55" s="92"/>
      <c r="AV55" s="92"/>
      <c r="AW55" s="92"/>
      <c r="AX55" s="92"/>
      <c r="AY55" s="92"/>
      <c r="AZ55" s="92"/>
      <c r="BA55" s="92"/>
      <c r="BB55" s="92"/>
      <c r="BC55" s="92"/>
      <c r="BD55" s="92"/>
      <c r="BE55" s="92"/>
      <c r="BF55" s="92"/>
      <c r="BG55" s="92"/>
      <c r="BH55" s="92"/>
    </row>
    <row r="56" spans="1:65" ht="14.25" x14ac:dyDescent="0.2">
      <c r="A56" s="90"/>
      <c r="B56" s="143" t="s">
        <v>119</v>
      </c>
      <c r="C56" s="148"/>
      <c r="D56" s="149"/>
      <c r="E56" s="149"/>
      <c r="F56" s="149"/>
      <c r="G56" s="149"/>
      <c r="H56" s="150"/>
      <c r="AS56" s="92"/>
      <c r="AT56" s="92"/>
      <c r="AU56" s="92"/>
      <c r="AV56" s="92"/>
      <c r="AW56" s="92"/>
      <c r="AX56" s="92"/>
      <c r="AY56" s="92"/>
      <c r="AZ56" s="92"/>
      <c r="BA56" s="92"/>
      <c r="BB56" s="92"/>
      <c r="BC56" s="92"/>
      <c r="BD56" s="92"/>
      <c r="BE56" s="92"/>
      <c r="BF56" s="92"/>
      <c r="BG56" s="92"/>
      <c r="BH56" s="92"/>
    </row>
    <row r="57" spans="1:65" ht="30" customHeight="1" x14ac:dyDescent="0.2">
      <c r="A57" s="90"/>
      <c r="B57" s="175" t="s">
        <v>120</v>
      </c>
      <c r="C57" s="175"/>
      <c r="D57" s="175"/>
      <c r="E57" s="175"/>
      <c r="F57" s="175"/>
      <c r="G57" s="175"/>
      <c r="H57" s="175"/>
      <c r="I57" s="90"/>
      <c r="J57" s="90"/>
      <c r="K57" s="90"/>
      <c r="L57" s="90"/>
      <c r="M57" s="90"/>
      <c r="N57" s="90"/>
      <c r="O57" s="90"/>
      <c r="P57" s="90"/>
      <c r="Q57" s="90"/>
      <c r="BI57" s="77"/>
      <c r="BJ57" s="77"/>
      <c r="BK57" s="77"/>
      <c r="BL57" s="77"/>
      <c r="BM57" s="77"/>
    </row>
    <row r="58" spans="1:65" s="77" customFormat="1" x14ac:dyDescent="0.2">
      <c r="D58" s="162"/>
    </row>
    <row r="59" spans="1:65" ht="15" x14ac:dyDescent="0.2">
      <c r="A59" s="90"/>
      <c r="B59" s="68" t="s">
        <v>0</v>
      </c>
      <c r="C59" s="68"/>
      <c r="D59" s="91"/>
      <c r="E59" s="91"/>
      <c r="F59" s="91"/>
      <c r="G59" s="91"/>
      <c r="H59" s="153"/>
      <c r="AS59" s="92"/>
      <c r="AT59" s="92"/>
      <c r="AU59" s="92"/>
      <c r="AV59" s="92"/>
      <c r="AW59" s="92"/>
      <c r="AX59" s="92"/>
      <c r="AY59" s="92"/>
      <c r="AZ59" s="92"/>
      <c r="BA59" s="92"/>
      <c r="BB59" s="92"/>
      <c r="BC59" s="92"/>
      <c r="BD59" s="92"/>
      <c r="BE59" s="92"/>
      <c r="BF59" s="92"/>
      <c r="BG59" s="92"/>
      <c r="BH59" s="92"/>
    </row>
    <row r="60" spans="1:65" x14ac:dyDescent="0.2">
      <c r="A60" s="90"/>
      <c r="B60" s="87"/>
      <c r="C60" s="87"/>
      <c r="D60" s="87"/>
      <c r="E60" s="87"/>
      <c r="F60" s="87"/>
      <c r="G60" s="87"/>
      <c r="H60" s="79"/>
      <c r="AS60" s="92"/>
      <c r="AT60" s="92"/>
      <c r="AU60" s="92"/>
      <c r="AV60" s="92"/>
      <c r="AW60" s="92"/>
      <c r="AX60" s="92"/>
      <c r="AY60" s="92"/>
      <c r="AZ60" s="92"/>
      <c r="BA60" s="92"/>
      <c r="BB60" s="92"/>
      <c r="BC60" s="92"/>
      <c r="BD60" s="92"/>
      <c r="BE60" s="92"/>
      <c r="BF60" s="92"/>
      <c r="BG60" s="92"/>
      <c r="BH60" s="92"/>
    </row>
    <row r="61" spans="1:65" ht="15" x14ac:dyDescent="0.2">
      <c r="A61" s="90"/>
      <c r="B61" s="93" t="s">
        <v>2</v>
      </c>
      <c r="C61" s="93"/>
      <c r="D61" s="94" t="s">
        <v>4</v>
      </c>
      <c r="E61" s="95" t="s">
        <v>7</v>
      </c>
      <c r="F61" s="95" t="s">
        <v>3</v>
      </c>
      <c r="G61" s="95" t="s">
        <v>10</v>
      </c>
      <c r="H61" s="94" t="s">
        <v>123</v>
      </c>
      <c r="AS61" s="92"/>
      <c r="AT61" s="92"/>
      <c r="AU61" s="92"/>
      <c r="AV61" s="92"/>
      <c r="AW61" s="92"/>
      <c r="AX61" s="92"/>
      <c r="AY61" s="92"/>
      <c r="AZ61" s="92"/>
      <c r="BA61" s="92"/>
      <c r="BB61" s="92"/>
      <c r="BC61" s="92"/>
      <c r="BD61" s="92"/>
      <c r="BE61" s="92"/>
      <c r="BF61" s="92"/>
      <c r="BG61" s="92"/>
      <c r="BH61" s="92"/>
    </row>
    <row r="62" spans="1:65" x14ac:dyDescent="0.2">
      <c r="A62" s="90"/>
      <c r="B62" s="93"/>
      <c r="C62" s="93"/>
      <c r="D62" s="94"/>
      <c r="E62" s="95"/>
      <c r="F62" s="95"/>
      <c r="G62" s="95"/>
      <c r="H62" s="94"/>
      <c r="AS62" s="92"/>
      <c r="AT62" s="92"/>
      <c r="AU62" s="92"/>
      <c r="AV62" s="92"/>
      <c r="AW62" s="92"/>
      <c r="AX62" s="92"/>
      <c r="AY62" s="92"/>
      <c r="AZ62" s="92"/>
      <c r="BA62" s="92"/>
      <c r="BB62" s="92"/>
      <c r="BC62" s="92"/>
      <c r="BD62" s="92"/>
      <c r="BE62" s="92"/>
      <c r="BF62" s="92"/>
      <c r="BG62" s="92"/>
      <c r="BH62" s="92"/>
    </row>
    <row r="63" spans="1:65" s="77" customFormat="1" ht="12.75" customHeight="1" x14ac:dyDescent="0.2">
      <c r="B63" s="168" t="s">
        <v>94</v>
      </c>
      <c r="C63" s="78"/>
      <c r="D63" s="79"/>
      <c r="E63" s="80"/>
      <c r="F63" s="157"/>
      <c r="G63" s="80"/>
      <c r="H63" s="87"/>
    </row>
    <row r="64" spans="1:65" s="77" customFormat="1" x14ac:dyDescent="0.2">
      <c r="B64" s="76"/>
      <c r="C64" s="78"/>
      <c r="D64" s="79"/>
      <c r="E64" s="80"/>
      <c r="F64" s="157"/>
      <c r="G64" s="80"/>
      <c r="H64" s="87"/>
    </row>
    <row r="65" spans="2:8" s="77" customFormat="1" ht="14.25" x14ac:dyDescent="0.2">
      <c r="B65" s="78" t="s">
        <v>83</v>
      </c>
      <c r="C65" s="78"/>
      <c r="D65" s="79" t="s">
        <v>84</v>
      </c>
      <c r="E65" s="80">
        <v>0</v>
      </c>
      <c r="F65" s="157" t="s">
        <v>5</v>
      </c>
      <c r="G65" s="80" t="s">
        <v>12</v>
      </c>
      <c r="H65" s="87"/>
    </row>
    <row r="66" spans="2:8" s="77" customFormat="1" x14ac:dyDescent="0.2">
      <c r="B66" s="78"/>
      <c r="C66" s="78"/>
      <c r="D66" s="79"/>
      <c r="E66" s="80"/>
      <c r="F66" s="80"/>
      <c r="G66" s="80"/>
      <c r="H66" s="79"/>
    </row>
    <row r="67" spans="2:8" s="77" customFormat="1" ht="15" x14ac:dyDescent="0.2">
      <c r="B67" s="78" t="s">
        <v>77</v>
      </c>
      <c r="C67" s="78"/>
      <c r="D67" s="79" t="s">
        <v>85</v>
      </c>
      <c r="E67" s="80">
        <v>24</v>
      </c>
      <c r="F67" s="80" t="s">
        <v>88</v>
      </c>
      <c r="G67" s="80" t="s">
        <v>12</v>
      </c>
      <c r="H67" s="79"/>
    </row>
    <row r="68" spans="2:8" s="77" customFormat="1" x14ac:dyDescent="0.2">
      <c r="B68" s="78"/>
      <c r="C68" s="78"/>
      <c r="D68" s="79"/>
      <c r="E68" s="80"/>
      <c r="F68" s="80"/>
      <c r="G68" s="80"/>
      <c r="H68" s="79"/>
    </row>
    <row r="69" spans="2:8" s="77" customFormat="1" ht="14.25" x14ac:dyDescent="0.2">
      <c r="B69" s="78" t="s">
        <v>78</v>
      </c>
      <c r="C69" s="78"/>
      <c r="D69" s="79" t="s">
        <v>89</v>
      </c>
      <c r="E69" s="80">
        <v>100</v>
      </c>
      <c r="F69" s="80" t="s">
        <v>87</v>
      </c>
      <c r="G69" s="80" t="s">
        <v>12</v>
      </c>
      <c r="H69" s="79"/>
    </row>
    <row r="70" spans="2:8" s="77" customFormat="1" x14ac:dyDescent="0.2">
      <c r="B70" s="78"/>
      <c r="C70" s="78"/>
      <c r="D70" s="79"/>
      <c r="E70" s="80"/>
      <c r="F70" s="80"/>
      <c r="G70" s="80"/>
      <c r="H70" s="79"/>
    </row>
    <row r="71" spans="2:8" s="77" customFormat="1" ht="14.25" x14ac:dyDescent="0.2">
      <c r="B71" s="78" t="s">
        <v>79</v>
      </c>
      <c r="C71" s="78"/>
      <c r="D71" s="79" t="s">
        <v>90</v>
      </c>
      <c r="E71" s="80">
        <v>100</v>
      </c>
      <c r="F71" s="80" t="s">
        <v>87</v>
      </c>
      <c r="G71" s="80" t="s">
        <v>12</v>
      </c>
      <c r="H71" s="79"/>
    </row>
    <row r="72" spans="2:8" s="77" customFormat="1" x14ac:dyDescent="0.2">
      <c r="B72" s="78"/>
      <c r="C72" s="78"/>
      <c r="D72" s="79"/>
      <c r="E72" s="80"/>
      <c r="F72" s="80"/>
      <c r="G72" s="80"/>
      <c r="H72" s="79"/>
    </row>
    <row r="73" spans="2:8" s="77" customFormat="1" ht="14.25" x14ac:dyDescent="0.2">
      <c r="B73" s="78" t="s">
        <v>80</v>
      </c>
      <c r="C73" s="78"/>
      <c r="D73" s="79" t="s">
        <v>91</v>
      </c>
      <c r="E73" s="80">
        <v>0.5</v>
      </c>
      <c r="F73" s="80" t="s">
        <v>87</v>
      </c>
      <c r="G73" s="80" t="s">
        <v>12</v>
      </c>
      <c r="H73" s="79"/>
    </row>
    <row r="74" spans="2:8" s="77" customFormat="1" x14ac:dyDescent="0.2">
      <c r="B74" s="78"/>
      <c r="C74" s="78"/>
      <c r="D74" s="79"/>
      <c r="E74" s="80"/>
      <c r="F74" s="80"/>
      <c r="G74" s="80"/>
      <c r="H74" s="79"/>
    </row>
    <row r="75" spans="2:8" s="77" customFormat="1" ht="15" x14ac:dyDescent="0.2">
      <c r="B75" s="78" t="s">
        <v>81</v>
      </c>
      <c r="C75" s="78"/>
      <c r="D75" s="79" t="s">
        <v>22</v>
      </c>
      <c r="E75" s="80">
        <v>1700</v>
      </c>
      <c r="F75" s="80" t="s">
        <v>13</v>
      </c>
      <c r="G75" s="80" t="s">
        <v>12</v>
      </c>
      <c r="H75" s="79"/>
    </row>
    <row r="76" spans="2:8" s="77" customFormat="1" x14ac:dyDescent="0.2">
      <c r="B76" s="78"/>
      <c r="C76" s="78"/>
      <c r="D76" s="79"/>
      <c r="E76" s="80"/>
      <c r="F76" s="80"/>
      <c r="G76" s="80"/>
      <c r="H76" s="79"/>
    </row>
    <row r="77" spans="2:8" s="77" customFormat="1" ht="25.5" x14ac:dyDescent="0.2">
      <c r="B77" s="78" t="s">
        <v>82</v>
      </c>
      <c r="C77" s="78"/>
      <c r="D77" s="79" t="s">
        <v>92</v>
      </c>
      <c r="E77" s="88"/>
      <c r="F77" s="80" t="s">
        <v>95</v>
      </c>
      <c r="G77" s="80" t="s">
        <v>6</v>
      </c>
      <c r="H77" s="76" t="s">
        <v>107</v>
      </c>
    </row>
    <row r="78" spans="2:8" s="77" customFormat="1" x14ac:dyDescent="0.2">
      <c r="B78" s="78"/>
      <c r="C78" s="78"/>
      <c r="D78" s="79"/>
      <c r="E78" s="80"/>
      <c r="F78" s="81"/>
      <c r="G78" s="80"/>
      <c r="H78" s="76"/>
    </row>
    <row r="79" spans="2:8" s="77" customFormat="1" ht="25.5" x14ac:dyDescent="0.2">
      <c r="B79" s="78" t="s">
        <v>21</v>
      </c>
      <c r="C79" s="78"/>
      <c r="D79" s="79" t="s">
        <v>86</v>
      </c>
      <c r="E79" s="88"/>
      <c r="F79" s="80" t="s">
        <v>96</v>
      </c>
      <c r="G79" s="80" t="s">
        <v>6</v>
      </c>
      <c r="H79" s="76" t="s">
        <v>108</v>
      </c>
    </row>
    <row r="80" spans="2:8" s="77" customFormat="1" x14ac:dyDescent="0.2">
      <c r="B80" s="78"/>
      <c r="C80" s="78"/>
      <c r="D80" s="79"/>
      <c r="E80" s="80"/>
      <c r="F80" s="80"/>
      <c r="G80" s="80"/>
      <c r="H80" s="79"/>
    </row>
    <row r="81" spans="1:60" x14ac:dyDescent="0.2">
      <c r="A81" s="90"/>
      <c r="B81" s="78"/>
      <c r="C81" s="78"/>
      <c r="D81" s="87"/>
      <c r="E81" s="87"/>
      <c r="F81" s="87"/>
      <c r="G81" s="87"/>
      <c r="H81" s="79"/>
      <c r="AS81" s="92"/>
      <c r="AT81" s="92"/>
      <c r="AU81" s="92"/>
      <c r="AV81" s="92"/>
      <c r="AW81" s="92"/>
      <c r="AX81" s="92"/>
      <c r="AY81" s="92"/>
      <c r="AZ81" s="92"/>
      <c r="BA81" s="92"/>
      <c r="BB81" s="92"/>
      <c r="BC81" s="92"/>
      <c r="BD81" s="92"/>
      <c r="BE81" s="92"/>
      <c r="BF81" s="92"/>
      <c r="BG81" s="92"/>
      <c r="BH81" s="92"/>
    </row>
    <row r="82" spans="1:60" ht="15" x14ac:dyDescent="0.2">
      <c r="A82" s="90"/>
      <c r="B82" s="68" t="s">
        <v>1</v>
      </c>
      <c r="C82" s="68"/>
      <c r="D82" s="91"/>
      <c r="E82" s="91"/>
      <c r="F82" s="91"/>
      <c r="G82" s="91"/>
      <c r="H82" s="153"/>
      <c r="AS82" s="92"/>
      <c r="AT82" s="92"/>
      <c r="AU82" s="92"/>
      <c r="AV82" s="92"/>
      <c r="AW82" s="92"/>
      <c r="AX82" s="92"/>
      <c r="AY82" s="92"/>
      <c r="AZ82" s="92"/>
      <c r="BA82" s="92"/>
      <c r="BB82" s="92"/>
      <c r="BC82" s="92"/>
      <c r="BD82" s="92"/>
      <c r="BE82" s="92"/>
      <c r="BF82" s="92"/>
      <c r="BG82" s="92"/>
      <c r="BH82" s="92"/>
    </row>
    <row r="83" spans="1:60" x14ac:dyDescent="0.2">
      <c r="A83" s="90"/>
      <c r="B83" s="87"/>
      <c r="C83" s="87"/>
      <c r="D83" s="87"/>
      <c r="E83" s="87"/>
      <c r="F83" s="87"/>
      <c r="G83" s="87"/>
      <c r="H83" s="79"/>
      <c r="AS83" s="92"/>
      <c r="AT83" s="92"/>
      <c r="AU83" s="92"/>
      <c r="AV83" s="92"/>
      <c r="AW83" s="92"/>
      <c r="AX83" s="92"/>
      <c r="AY83" s="92"/>
      <c r="AZ83" s="92"/>
      <c r="BA83" s="92"/>
      <c r="BB83" s="92"/>
      <c r="BC83" s="92"/>
      <c r="BD83" s="92"/>
      <c r="BE83" s="92"/>
      <c r="BF83" s="92"/>
      <c r="BG83" s="92"/>
      <c r="BH83" s="92"/>
    </row>
    <row r="84" spans="1:60" ht="15" x14ac:dyDescent="0.2">
      <c r="A84" s="90"/>
      <c r="B84" s="93" t="s">
        <v>2</v>
      </c>
      <c r="C84" s="93"/>
      <c r="D84" s="94" t="s">
        <v>4</v>
      </c>
      <c r="E84" s="95" t="s">
        <v>7</v>
      </c>
      <c r="F84" s="95" t="s">
        <v>3</v>
      </c>
      <c r="G84" s="95" t="s">
        <v>10</v>
      </c>
      <c r="H84" s="94" t="s">
        <v>123</v>
      </c>
      <c r="AS84" s="92"/>
      <c r="AT84" s="92"/>
      <c r="AU84" s="92"/>
      <c r="AV84" s="92"/>
      <c r="AW84" s="92"/>
      <c r="AX84" s="92"/>
      <c r="AY84" s="92"/>
      <c r="AZ84" s="92"/>
      <c r="BA84" s="92"/>
      <c r="BB84" s="92"/>
      <c r="BC84" s="92"/>
      <c r="BD84" s="92"/>
      <c r="BE84" s="92"/>
      <c r="BF84" s="92"/>
      <c r="BG84" s="92"/>
      <c r="BH84" s="92"/>
    </row>
    <row r="85" spans="1:60" x14ac:dyDescent="0.2">
      <c r="A85" s="90"/>
      <c r="B85" s="96"/>
      <c r="C85" s="96"/>
      <c r="D85" s="96"/>
      <c r="E85" s="96"/>
      <c r="F85" s="96"/>
      <c r="G85" s="96"/>
      <c r="H85" s="79"/>
      <c r="AS85" s="92"/>
      <c r="AT85" s="92"/>
      <c r="AU85" s="92"/>
      <c r="AV85" s="92"/>
      <c r="AW85" s="92"/>
      <c r="AX85" s="92"/>
      <c r="AY85" s="92"/>
      <c r="AZ85" s="92"/>
      <c r="BA85" s="92"/>
      <c r="BB85" s="92"/>
      <c r="BC85" s="92"/>
      <c r="BD85" s="92"/>
      <c r="BE85" s="92"/>
      <c r="BF85" s="92"/>
      <c r="BG85" s="92"/>
      <c r="BH85" s="92"/>
    </row>
    <row r="86" spans="1:60" s="77" customFormat="1" ht="45.75" x14ac:dyDescent="0.2">
      <c r="A86" s="90"/>
      <c r="B86" s="76" t="s">
        <v>97</v>
      </c>
      <c r="C86" s="78"/>
      <c r="D86" s="78" t="s">
        <v>98</v>
      </c>
      <c r="E86" s="107" t="str">
        <f>IF(Elocal_water_embalming="??","??",(Qarterial*RHOsolution*Carterial*Fret_arterial*0.001+Qcavity*RHOsolution*Ccavity*Fret_cavity*0.001)*(1-Fbody)*Ncorpse)</f>
        <v>??</v>
      </c>
      <c r="F86" s="80" t="s">
        <v>99</v>
      </c>
      <c r="G86" s="80" t="s">
        <v>8</v>
      </c>
      <c r="H86" s="159" t="s">
        <v>100</v>
      </c>
    </row>
    <row r="87" spans="1:60" s="77" customFormat="1" x14ac:dyDescent="0.2">
      <c r="A87" s="90"/>
      <c r="B87" s="78"/>
      <c r="C87" s="78"/>
      <c r="D87" s="78"/>
      <c r="E87" s="87"/>
      <c r="F87" s="80"/>
      <c r="G87" s="80"/>
      <c r="H87" s="159"/>
    </row>
    <row r="88" spans="1:60" s="77" customFormat="1" ht="30" x14ac:dyDescent="0.2">
      <c r="A88" s="90"/>
      <c r="B88" s="78" t="s">
        <v>101</v>
      </c>
      <c r="C88" s="78"/>
      <c r="D88" s="78" t="s">
        <v>102</v>
      </c>
      <c r="E88" s="107" t="str">
        <f>IF(OR(Ecemetery_soil="??",k=""),"??",(Ecemetery_soil*1000000)/(LENGTHcem*WIDTHcem*DEPTHsoil*RHOsoil*k*365))</f>
        <v>??</v>
      </c>
      <c r="F88" s="80" t="s">
        <v>103</v>
      </c>
      <c r="G88" s="80" t="s">
        <v>8</v>
      </c>
      <c r="H88" s="159" t="s">
        <v>125</v>
      </c>
    </row>
    <row r="89" spans="1:60" s="77" customFormat="1" x14ac:dyDescent="0.2">
      <c r="A89" s="90"/>
      <c r="B89" s="78"/>
      <c r="C89" s="78"/>
      <c r="D89" s="78"/>
      <c r="E89" s="87"/>
      <c r="F89" s="80"/>
      <c r="G89" s="80"/>
      <c r="H89" s="159"/>
    </row>
    <row r="90" spans="1:60" s="77" customFormat="1" ht="28.5" x14ac:dyDescent="0.2">
      <c r="A90" s="90"/>
      <c r="B90" s="78" t="s">
        <v>104</v>
      </c>
      <c r="C90" s="78"/>
      <c r="D90" s="78" t="s">
        <v>105</v>
      </c>
      <c r="E90" s="107" t="str">
        <f>IF(OR(Ccemetery_soil="??",Ksoil_water=""),"??",(Ccemetery_soil*RHOsoil)/(Ksoil_water*1000))</f>
        <v>??</v>
      </c>
      <c r="F90" s="80" t="s">
        <v>106</v>
      </c>
      <c r="G90" s="80" t="s">
        <v>8</v>
      </c>
      <c r="H90" s="159" t="s">
        <v>109</v>
      </c>
    </row>
    <row r="91" spans="1:60" s="77" customFormat="1" x14ac:dyDescent="0.2">
      <c r="A91" s="90"/>
      <c r="B91" s="78"/>
      <c r="C91" s="78"/>
      <c r="D91" s="78"/>
      <c r="E91" s="87"/>
      <c r="F91" s="80"/>
      <c r="G91" s="80"/>
      <c r="H91" s="159"/>
    </row>
    <row r="92" spans="1:60" s="77" customFormat="1" x14ac:dyDescent="0.2">
      <c r="A92" s="90"/>
      <c r="B92" s="76"/>
      <c r="C92" s="87"/>
      <c r="D92" s="155"/>
      <c r="E92" s="87"/>
      <c r="F92" s="160"/>
      <c r="G92" s="160"/>
      <c r="H92" s="161"/>
    </row>
    <row r="93" spans="1:60" s="77" customFormat="1" x14ac:dyDescent="0.2">
      <c r="F93" s="117"/>
      <c r="G93" s="117"/>
      <c r="H93" s="162"/>
    </row>
    <row r="94" spans="1:60" s="77" customFormat="1" x14ac:dyDescent="0.2">
      <c r="B94" s="163" t="s">
        <v>11</v>
      </c>
      <c r="E94" s="164"/>
      <c r="F94" s="165"/>
      <c r="G94" s="117"/>
      <c r="H94" s="162"/>
    </row>
    <row r="95" spans="1:60" s="77" customFormat="1" x14ac:dyDescent="0.2">
      <c r="B95" s="163"/>
      <c r="F95" s="167"/>
      <c r="G95" s="117"/>
      <c r="H95" s="162"/>
    </row>
    <row r="96" spans="1:60" s="77" customFormat="1" x14ac:dyDescent="0.2">
      <c r="D96" s="162"/>
    </row>
    <row r="97" spans="4:4" s="77" customFormat="1" x14ac:dyDescent="0.2">
      <c r="D97" s="162"/>
    </row>
    <row r="98" spans="4:4" s="77" customFormat="1" x14ac:dyDescent="0.2">
      <c r="D98" s="162"/>
    </row>
    <row r="99" spans="4:4" s="77" customFormat="1" x14ac:dyDescent="0.2">
      <c r="D99" s="162"/>
    </row>
    <row r="100" spans="4:4" s="77" customFormat="1" x14ac:dyDescent="0.2">
      <c r="D100" s="162"/>
    </row>
    <row r="101" spans="4:4" s="77" customFormat="1" x14ac:dyDescent="0.2">
      <c r="D101" s="162"/>
    </row>
    <row r="102" spans="4:4" s="77" customFormat="1" x14ac:dyDescent="0.2">
      <c r="D102" s="162"/>
    </row>
    <row r="103" spans="4:4" s="77" customFormat="1" x14ac:dyDescent="0.2">
      <c r="D103" s="162"/>
    </row>
    <row r="104" spans="4:4" s="77" customFormat="1" x14ac:dyDescent="0.2">
      <c r="D104" s="162"/>
    </row>
    <row r="105" spans="4:4" s="77" customFormat="1" x14ac:dyDescent="0.2">
      <c r="D105" s="162"/>
    </row>
    <row r="106" spans="4:4" s="77" customFormat="1" x14ac:dyDescent="0.2">
      <c r="D106" s="162"/>
    </row>
    <row r="107" spans="4:4" s="77" customFormat="1" x14ac:dyDescent="0.2">
      <c r="D107" s="162"/>
    </row>
    <row r="108" spans="4:4" s="77" customFormat="1" x14ac:dyDescent="0.2">
      <c r="D108" s="162"/>
    </row>
    <row r="109" spans="4:4" s="77" customFormat="1" x14ac:dyDescent="0.2">
      <c r="D109" s="162"/>
    </row>
    <row r="110" spans="4:4" s="77" customFormat="1" x14ac:dyDescent="0.2">
      <c r="D110" s="162"/>
    </row>
    <row r="111" spans="4:4" s="77" customFormat="1" x14ac:dyDescent="0.2">
      <c r="D111" s="162"/>
    </row>
    <row r="112" spans="4:4" s="77" customFormat="1" x14ac:dyDescent="0.2">
      <c r="D112" s="162"/>
    </row>
    <row r="113" spans="4:4" s="77" customFormat="1" x14ac:dyDescent="0.2">
      <c r="D113" s="162"/>
    </row>
    <row r="114" spans="4:4" s="77" customFormat="1" x14ac:dyDescent="0.2">
      <c r="D114" s="162"/>
    </row>
    <row r="115" spans="4:4" s="77" customFormat="1" x14ac:dyDescent="0.2">
      <c r="D115" s="162"/>
    </row>
    <row r="116" spans="4:4" s="77" customFormat="1" x14ac:dyDescent="0.2">
      <c r="D116" s="162"/>
    </row>
    <row r="117" spans="4:4" s="77" customFormat="1" x14ac:dyDescent="0.2">
      <c r="D117" s="162"/>
    </row>
    <row r="118" spans="4:4" s="77" customFormat="1" x14ac:dyDescent="0.2">
      <c r="D118" s="162"/>
    </row>
    <row r="119" spans="4:4" s="77" customFormat="1" x14ac:dyDescent="0.2">
      <c r="D119" s="162"/>
    </row>
    <row r="120" spans="4:4" s="77" customFormat="1" x14ac:dyDescent="0.2">
      <c r="D120" s="162"/>
    </row>
    <row r="121" spans="4:4" s="77" customFormat="1" x14ac:dyDescent="0.2">
      <c r="D121" s="162"/>
    </row>
    <row r="122" spans="4:4" s="77" customFormat="1" x14ac:dyDescent="0.2">
      <c r="D122" s="162"/>
    </row>
    <row r="123" spans="4:4" s="77" customFormat="1" x14ac:dyDescent="0.2">
      <c r="D123" s="162"/>
    </row>
    <row r="124" spans="4:4" s="77" customFormat="1" x14ac:dyDescent="0.2">
      <c r="D124" s="162"/>
    </row>
    <row r="125" spans="4:4" s="77" customFormat="1" x14ac:dyDescent="0.2">
      <c r="D125" s="162"/>
    </row>
    <row r="126" spans="4:4" s="77" customFormat="1" x14ac:dyDescent="0.2">
      <c r="D126" s="162"/>
    </row>
    <row r="127" spans="4:4" s="77" customFormat="1" x14ac:dyDescent="0.2">
      <c r="D127" s="162"/>
    </row>
    <row r="128" spans="4:4" s="77" customFormat="1" x14ac:dyDescent="0.2">
      <c r="D128" s="162"/>
    </row>
    <row r="129" spans="4:4" s="77" customFormat="1" x14ac:dyDescent="0.2">
      <c r="D129" s="162"/>
    </row>
    <row r="130" spans="4:4" s="77" customFormat="1" x14ac:dyDescent="0.2">
      <c r="D130" s="162"/>
    </row>
    <row r="131" spans="4:4" s="77" customFormat="1" x14ac:dyDescent="0.2">
      <c r="D131" s="162"/>
    </row>
    <row r="132" spans="4:4" s="77" customFormat="1" x14ac:dyDescent="0.2">
      <c r="D132" s="162"/>
    </row>
    <row r="133" spans="4:4" s="77" customFormat="1" x14ac:dyDescent="0.2">
      <c r="D133" s="162"/>
    </row>
    <row r="134" spans="4:4" s="77" customFormat="1" x14ac:dyDescent="0.2">
      <c r="D134" s="162"/>
    </row>
    <row r="135" spans="4:4" s="77" customFormat="1" x14ac:dyDescent="0.2">
      <c r="D135" s="162"/>
    </row>
    <row r="136" spans="4:4" s="77" customFormat="1" x14ac:dyDescent="0.2">
      <c r="D136" s="162"/>
    </row>
    <row r="137" spans="4:4" s="77" customFormat="1" x14ac:dyDescent="0.2">
      <c r="D137" s="162"/>
    </row>
    <row r="138" spans="4:4" s="77" customFormat="1" x14ac:dyDescent="0.2">
      <c r="D138" s="162"/>
    </row>
    <row r="139" spans="4:4" s="77" customFormat="1" x14ac:dyDescent="0.2">
      <c r="D139" s="162"/>
    </row>
    <row r="140" spans="4:4" s="77" customFormat="1" x14ac:dyDescent="0.2">
      <c r="D140" s="162"/>
    </row>
    <row r="141" spans="4:4" s="77" customFormat="1" x14ac:dyDescent="0.2">
      <c r="D141" s="162"/>
    </row>
    <row r="142" spans="4:4" s="77" customFormat="1" x14ac:dyDescent="0.2">
      <c r="D142" s="162"/>
    </row>
    <row r="143" spans="4:4" s="77" customFormat="1" x14ac:dyDescent="0.2">
      <c r="D143" s="162"/>
    </row>
    <row r="144" spans="4:4" s="77" customFormat="1" x14ac:dyDescent="0.2">
      <c r="D144" s="162"/>
    </row>
    <row r="145" spans="4:4" s="77" customFormat="1" x14ac:dyDescent="0.2">
      <c r="D145" s="162"/>
    </row>
    <row r="146" spans="4:4" s="77" customFormat="1" x14ac:dyDescent="0.2">
      <c r="D146" s="162"/>
    </row>
    <row r="147" spans="4:4" s="77" customFormat="1" x14ac:dyDescent="0.2">
      <c r="D147" s="162"/>
    </row>
    <row r="148" spans="4:4" s="77" customFormat="1" x14ac:dyDescent="0.2">
      <c r="D148" s="162"/>
    </row>
  </sheetData>
  <sheetProtection password="CDAE" sheet="1" objects="1" scenarios="1" formatCells="0" formatColumns="0" formatRows="0"/>
  <mergeCells count="2">
    <mergeCell ref="B57:H57"/>
    <mergeCell ref="B14:H14"/>
  </mergeCells>
  <hyperlinks>
    <hyperlink ref="B9" location="'PT22-Embalming'!Releases_during_the_embalming_process__Table_4__p.12" display="Releases during the embalming process (Table 4, p.12)"/>
    <hyperlink ref="B10" location="'PT22-Embalming'!Releases_at_cemeteries_after_burial__Table_5__p.13" display="Releases at cemeteries after burial (Table 5, p.13)"/>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13"/>
  <sheetViews>
    <sheetView zoomScale="90" zoomScaleNormal="90" workbookViewId="0"/>
  </sheetViews>
  <sheetFormatPr defaultColWidth="8.75" defaultRowHeight="12.75" x14ac:dyDescent="0.2"/>
  <cols>
    <col min="1" max="1" width="1.625" style="1" customWidth="1"/>
    <col min="2" max="2" width="51.5" style="1" customWidth="1"/>
    <col min="3" max="3" width="29" style="1" customWidth="1"/>
    <col min="4" max="4" width="20.75" style="1" customWidth="1"/>
    <col min="5" max="5" width="17" style="1" bestFit="1" customWidth="1"/>
    <col min="6" max="6" width="16.75" style="1" bestFit="1" customWidth="1"/>
    <col min="7" max="7" width="17.375" style="1" bestFit="1" customWidth="1"/>
    <col min="8" max="8" width="32.125" style="1" customWidth="1"/>
    <col min="9" max="9" width="19.375" style="1" customWidth="1"/>
    <col min="10" max="10" width="14.125" style="1" customWidth="1"/>
    <col min="11" max="11" width="13.125" style="1" customWidth="1"/>
    <col min="12" max="12" width="16.125" style="1" customWidth="1"/>
    <col min="13" max="13" width="20.375" style="1" customWidth="1"/>
    <col min="14" max="14" width="10.625" style="1" customWidth="1"/>
    <col min="15" max="15" width="11.25" style="1" customWidth="1"/>
    <col min="16" max="16384" width="8.75" style="1"/>
  </cols>
  <sheetData>
    <row r="2" spans="2:4" ht="18" x14ac:dyDescent="0.25">
      <c r="B2" s="19" t="s">
        <v>36</v>
      </c>
      <c r="C2" s="20"/>
    </row>
    <row r="4" spans="2:4" x14ac:dyDescent="0.2">
      <c r="B4" s="1" t="s">
        <v>37</v>
      </c>
    </row>
    <row r="5" spans="2:4" ht="25.5" x14ac:dyDescent="0.2">
      <c r="B5" s="4" t="s">
        <v>38</v>
      </c>
      <c r="C5" s="15" t="s">
        <v>45</v>
      </c>
      <c r="D5" s="29"/>
    </row>
    <row r="6" spans="2:4" x14ac:dyDescent="0.2">
      <c r="B6" s="3" t="s">
        <v>39</v>
      </c>
      <c r="C6" s="16" t="s">
        <v>14</v>
      </c>
      <c r="D6" s="28"/>
    </row>
    <row r="7" spans="2:4" x14ac:dyDescent="0.2">
      <c r="B7" s="2" t="s">
        <v>40</v>
      </c>
      <c r="C7" s="16">
        <f>0.5/100</f>
        <v>5.0000000000000001E-3</v>
      </c>
      <c r="D7" s="28"/>
    </row>
    <row r="8" spans="2:4" x14ac:dyDescent="0.2">
      <c r="B8" s="2" t="s">
        <v>110</v>
      </c>
      <c r="C8" s="16">
        <f>2/100</f>
        <v>0.02</v>
      </c>
      <c r="D8" s="28"/>
    </row>
    <row r="9" spans="2:4" x14ac:dyDescent="0.2">
      <c r="B9" s="2" t="s">
        <v>41</v>
      </c>
      <c r="C9" s="16">
        <f>0.2/100</f>
        <v>2E-3</v>
      </c>
      <c r="D9" s="28"/>
    </row>
    <row r="10" spans="2:4" x14ac:dyDescent="0.2">
      <c r="B10" s="2" t="s">
        <v>42</v>
      </c>
      <c r="C10" s="16">
        <f>2/100</f>
        <v>0.02</v>
      </c>
    </row>
    <row r="11" spans="2:4" x14ac:dyDescent="0.2">
      <c r="B11" s="2" t="s">
        <v>43</v>
      </c>
      <c r="C11" s="16" t="s">
        <v>44</v>
      </c>
    </row>
    <row r="12" spans="2:4" x14ac:dyDescent="0.2">
      <c r="B12" s="5"/>
      <c r="C12" s="30"/>
    </row>
    <row r="13" spans="2:4" x14ac:dyDescent="0.2">
      <c r="B13" s="5"/>
      <c r="C13" s="30"/>
    </row>
  </sheetData>
  <sheetProtection password="CDAE" sheet="1" objects="1" scenarios="1" formatCells="0" formatColumns="0" formatRows="0"/>
  <dataConsolidate/>
  <dataValidations count="2">
    <dataValidation type="list" allowBlank="1" showDropDown="1" showInputMessage="1" showErrorMessage="1" sqref="B6:B11">
      <formula1>ActiveIngredient</formula1>
    </dataValidation>
    <dataValidation type="list" allowBlank="1" showDropDown="1" showInputMessage="1" showErrorMessage="1" sqref="B12:B13">
      <formula1>ProductForm</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ACTV16-17-26473</_dlc_DocId>
    <_dlc_DocIdUrl xmlns="5bcca709-0b09-4b74-bfa0-2137a84c1763">
      <Url>https://activity.echa.europa.eu/sites/act-16/process-16-0/_layouts/DocIdRedir.aspx?ID=ACTV16-17-26473</Url>
      <Description>ACTV16-17-26473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6" ma:contentTypeDescription="Content type for ECHA process documents" ma:contentTypeScope="" ma:versionID="1365d24dc65ae06e8aa86d7a5dce7c41">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targetNamespace="http://schemas.microsoft.com/office/2006/metadata/properties" ma:root="true" ma:fieldsID="1967cbdcd2ea25626b2cbc35ac3e469e" ns2:_="" ns3:_="" ns4:_="" ns5:_="" ns6:_="">
    <xsd:import namespace="5be2862c-9c7a-466a-8f6d-c278e82738e2"/>
    <xsd:import namespace="5bcca709-0b09-4b74-bfa0-2137a84c1763"/>
    <xsd:import namespace="d80dd6ab-43bf-4d9d-bb1e-742532452846"/>
    <xsd:import namespace="b80ede5c-af4c-4bf2-9a87-706a3579dc11"/>
    <xsd:import namespace="735cbd8a-ef91-4d32-baee-5f03e5fb30bf"/>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1CFF7-3811-4B00-85F4-0D62518EAA52}">
  <ds:schemaRefs>
    <ds:schemaRef ds:uri="http://schemas.microsoft.com/office/2006/metadata/properties"/>
    <ds:schemaRef ds:uri="735cbd8a-ef91-4d32-baee-5f03e5fb30bf"/>
    <ds:schemaRef ds:uri="http://schemas.microsoft.com/office/2006/documentManagement/types"/>
    <ds:schemaRef ds:uri="b80ede5c-af4c-4bf2-9a87-706a3579dc11"/>
    <ds:schemaRef ds:uri="http://purl.org/dc/elements/1.1/"/>
    <ds:schemaRef ds:uri="http://schemas.microsoft.com/office/infopath/2007/PartnerControls"/>
    <ds:schemaRef ds:uri="http://purl.org/dc/terms/"/>
    <ds:schemaRef ds:uri="http://schemas.openxmlformats.org/package/2006/metadata/core-properties"/>
    <ds:schemaRef ds:uri="http://purl.org/dc/dcmitype/"/>
    <ds:schemaRef ds:uri="5bcca709-0b09-4b74-bfa0-2137a84c1763"/>
    <ds:schemaRef ds:uri="d80dd6ab-43bf-4d9d-bb1e-742532452846"/>
    <ds:schemaRef ds:uri="5be2862c-9c7a-466a-8f6d-c278e82738e2"/>
    <ds:schemaRef ds:uri="http://www.w3.org/XML/1998/namespace"/>
  </ds:schemaRefs>
</ds:datastoreItem>
</file>

<file path=customXml/itemProps2.xml><?xml version="1.0" encoding="utf-8"?>
<ds:datastoreItem xmlns:ds="http://schemas.openxmlformats.org/officeDocument/2006/customXml" ds:itemID="{77BD3101-CB9B-4806-8024-628A76E8F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4.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5.xml><?xml version="1.0" encoding="utf-8"?>
<ds:datastoreItem xmlns:ds="http://schemas.openxmlformats.org/officeDocument/2006/customXml" ds:itemID="{E45E65C5-6D1D-4740-8CA9-689F29F46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31</vt:i4>
      </vt:variant>
    </vt:vector>
  </HeadingPairs>
  <TitlesOfParts>
    <vt:vector size="36" baseType="lpstr">
      <vt:lpstr>Introduction</vt:lpstr>
      <vt:lpstr>Index</vt:lpstr>
      <vt:lpstr>PT22-Taxidermy</vt:lpstr>
      <vt:lpstr>PT22-Embalming</vt:lpstr>
      <vt:lpstr>Pick-lists &amp; Defaults</vt:lpstr>
      <vt:lpstr>'PT22-Embalming'!Carterial</vt:lpstr>
      <vt:lpstr>'PT22-Embalming'!Ccavity</vt:lpstr>
      <vt:lpstr>'PT22-Embalming'!Ccemetery_soil</vt:lpstr>
      <vt:lpstr>'PT22-Embalming'!DEPTHsoil</vt:lpstr>
      <vt:lpstr>'PT22-Embalming'!Ecemetery_soil</vt:lpstr>
      <vt:lpstr>'PT22-Embalming'!Elocal_water_embalming</vt:lpstr>
      <vt:lpstr>'PT22-Embalming'!Fbody</vt:lpstr>
      <vt:lpstr>'PT22-Taxidermy'!Ffix</vt:lpstr>
      <vt:lpstr>'PT22-Embalming'!Fret_arterial</vt:lpstr>
      <vt:lpstr>'PT22-Embalming'!Fret_cavity</vt:lpstr>
      <vt:lpstr>'PT22-Embalming'!k</vt:lpstr>
      <vt:lpstr>'PT22-Embalming'!Ksoil_water</vt:lpstr>
      <vt:lpstr>'PT22-Embalming'!LENGTHcem</vt:lpstr>
      <vt:lpstr>'PT22-Embalming'!Ncorpse</vt:lpstr>
      <vt:lpstr>PreservationStep</vt:lpstr>
      <vt:lpstr>'PT22-Taxidermy'!Qactive_1</vt:lpstr>
      <vt:lpstr>'PT22-Taxidermy'!Qactive_1_1</vt:lpstr>
      <vt:lpstr>'PT22-Taxidermy'!Qactive_2</vt:lpstr>
      <vt:lpstr>'PT22-Taxidermy'!Qactive_2_1</vt:lpstr>
      <vt:lpstr>'PT22-Taxidermy'!Qactive_3</vt:lpstr>
      <vt:lpstr>'PT22-Taxidermy'!Qactive_3_1</vt:lpstr>
      <vt:lpstr>'PT22-Taxidermy'!Qactive_4</vt:lpstr>
      <vt:lpstr>'PT22-Taxidermy'!Qactive_4_1</vt:lpstr>
      <vt:lpstr>'PT22-Embalming'!Qarterial</vt:lpstr>
      <vt:lpstr>'PT22-Embalming'!Qcavity</vt:lpstr>
      <vt:lpstr>'PT22-Taxidermy'!Qskin</vt:lpstr>
      <vt:lpstr>'PT22-Embalming'!Releases_at_cemeteries_after_burial__Table_5__p.13</vt:lpstr>
      <vt:lpstr>'PT22-Embalming'!Releases_during_the_embalming_process__Table_4__p.12</vt:lpstr>
      <vt:lpstr>'PT22-Embalming'!RHOsoil</vt:lpstr>
      <vt:lpstr>'PT22-Embalming'!RHOsolution</vt:lpstr>
      <vt:lpstr>'PT22-Embalming'!WIDTHcem</vt:lpstr>
    </vt:vector>
  </TitlesOfParts>
  <Company>European Chemicals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v.01</dc:title>
  <dc:creator>NOGUEIRO Eugenia</dc:creator>
  <cp:lastModifiedBy>NOGUEIRO Eugenia</cp:lastModifiedBy>
  <dcterms:created xsi:type="dcterms:W3CDTF">2015-06-18T08:46:54Z</dcterms:created>
  <dcterms:modified xsi:type="dcterms:W3CDTF">2016-02-09T13:20:45Z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58be1273-ad8d-40e3-b5fb-7aaf6b11a56b</vt:lpwstr>
  </property>
</Properties>
</file>