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70" windowHeight="12870"/>
  </bookViews>
  <sheets>
    <sheet name="Overview" sheetId="5" r:id="rId1"/>
    <sheet name="cartridge_gun_rtu" sheetId="4" r:id="rId2"/>
    <sheet name="rtu_bait_station_open_desig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B43" i="3" s="1"/>
  <c r="B44" i="3" s="1"/>
  <c r="D8" i="3" s="1"/>
  <c r="B36" i="3"/>
  <c r="E33" i="3" s="1"/>
  <c r="E35" i="3" s="1"/>
  <c r="E38" i="3" s="1"/>
  <c r="E43" i="3" s="1"/>
  <c r="E44" i="3" s="1"/>
  <c r="F8" i="3" s="1"/>
  <c r="B35" i="3"/>
  <c r="E34" i="3"/>
  <c r="E27" i="3"/>
  <c r="B27" i="3"/>
  <c r="A18" i="3"/>
  <c r="E44" i="4"/>
  <c r="E34" i="4"/>
  <c r="E27" i="4"/>
  <c r="B27" i="4"/>
  <c r="A18" i="4"/>
  <c r="B16" i="4"/>
  <c r="B44" i="4" s="1"/>
  <c r="B45" i="4" s="1"/>
  <c r="B48" i="4" s="1"/>
  <c r="B49" i="4" s="1"/>
  <c r="E17" i="5"/>
  <c r="D17" i="5"/>
  <c r="C17" i="5"/>
  <c r="B17" i="5"/>
  <c r="A17" i="5"/>
  <c r="B12" i="5"/>
  <c r="B11" i="5"/>
  <c r="E9" i="5"/>
  <c r="D9" i="5"/>
  <c r="C9" i="5"/>
  <c r="B9" i="5"/>
  <c r="A9" i="5"/>
  <c r="B4" i="5"/>
  <c r="B3" i="5"/>
  <c r="E43" i="4" l="1"/>
  <c r="E45" i="4" s="1"/>
  <c r="E50" i="4" s="1"/>
  <c r="B50" i="4"/>
  <c r="B34" i="4"/>
  <c r="B35" i="4" s="1"/>
  <c r="B38" i="4" s="1"/>
  <c r="B39" i="4" s="1"/>
  <c r="E33" i="4" l="1"/>
  <c r="E35" i="4" s="1"/>
  <c r="E40" i="4" s="1"/>
  <c r="E53" i="4" s="1"/>
  <c r="F8" i="4" s="1"/>
  <c r="B40" i="4"/>
  <c r="B53" i="4" s="1"/>
  <c r="D8" i="4" s="1"/>
</calcChain>
</file>

<file path=xl/sharedStrings.xml><?xml version="1.0" encoding="utf-8"?>
<sst xmlns="http://schemas.openxmlformats.org/spreadsheetml/2006/main" count="260" uniqueCount="89">
  <si>
    <t>Imidasect</t>
  </si>
  <si>
    <t>Application number:</t>
  </si>
  <si>
    <t>Application:</t>
  </si>
  <si>
    <t>TIER 1</t>
  </si>
  <si>
    <t>TIER 2</t>
  </si>
  <si>
    <t>Ingredient Biocidal product</t>
  </si>
  <si>
    <t>potential inhalation</t>
  </si>
  <si>
    <t>potential dermal</t>
  </si>
  <si>
    <t>actual inhalation</t>
  </si>
  <si>
    <t>actual dermal</t>
  </si>
  <si>
    <t>[mg/m³]</t>
  </si>
  <si>
    <t>[mg/day]</t>
  </si>
  <si>
    <t>2, 4</t>
  </si>
  <si>
    <t>Scenario number:</t>
  </si>
  <si>
    <t>Application with a cartridge gun</t>
  </si>
  <si>
    <t>Ingredient biocidal product</t>
  </si>
  <si>
    <t xml:space="preserve"> </t>
  </si>
  <si>
    <t>a.s.: Imidacloprid</t>
  </si>
  <si>
    <t>not expected</t>
  </si>
  <si>
    <t>Details of exposure assessment</t>
  </si>
  <si>
    <t>formulation type</t>
  </si>
  <si>
    <t>gel</t>
  </si>
  <si>
    <t xml:space="preserve"> factor</t>
  </si>
  <si>
    <t>RMM</t>
  </si>
  <si>
    <t xml:space="preserve">conc. a.s. 1 </t>
  </si>
  <si>
    <t>dermal protection (hands)</t>
  </si>
  <si>
    <t>protective gloves</t>
  </si>
  <si>
    <t>density of product</t>
  </si>
  <si>
    <t>g/ml</t>
  </si>
  <si>
    <t>length of bead transferred to hands</t>
  </si>
  <si>
    <t>cm</t>
  </si>
  <si>
    <t>diameter of bead transferred to hands</t>
  </si>
  <si>
    <t>radius of product</t>
  </si>
  <si>
    <t xml:space="preserve">cm </t>
  </si>
  <si>
    <t>INHALATION EXPOSURE</t>
  </si>
  <si>
    <t xml:space="preserve">Mixing &amp; Loading </t>
  </si>
  <si>
    <t xml:space="preserve">not applicable </t>
  </si>
  <si>
    <t>Mixing &amp; Loading</t>
  </si>
  <si>
    <t>not applicable</t>
  </si>
  <si>
    <t>Application</t>
  </si>
  <si>
    <t>Post-Application</t>
  </si>
  <si>
    <t>All phases</t>
  </si>
  <si>
    <t>Total potential inhalation exposure a.s.</t>
  </si>
  <si>
    <t>Total actual inhalation exposure a.s.</t>
  </si>
  <si>
    <t>DERMAL EXPOSURE</t>
  </si>
  <si>
    <t>Concentration a.s.</t>
  </si>
  <si>
    <t>Potential hand exposure a.s.</t>
  </si>
  <si>
    <t>mg a.s.</t>
  </si>
  <si>
    <t xml:space="preserve">Volume of product on hands per opening/closing of the cartridge  1) </t>
  </si>
  <si>
    <t>cm³</t>
  </si>
  <si>
    <t>RMM: protective gloves</t>
  </si>
  <si>
    <t>Mass of product on hands</t>
  </si>
  <si>
    <t>mg b.p./operation</t>
  </si>
  <si>
    <t>Actual hand exposure a.s.</t>
  </si>
  <si>
    <t>Frequency of occurrence 2)</t>
  </si>
  <si>
    <t xml:space="preserve">Frequency </t>
  </si>
  <si>
    <t>daily</t>
  </si>
  <si>
    <t>Potential hand exposure (product)</t>
  </si>
  <si>
    <t>mg b.p.</t>
  </si>
  <si>
    <t>Total potential dermal exposure a.s.</t>
  </si>
  <si>
    <t>Total actual dermal exposure a.s.</t>
  </si>
  <si>
    <t>Frequency of occurrence 3)</t>
  </si>
  <si>
    <t>Total potential dermal exposure all phases a.s.</t>
  </si>
  <si>
    <t>Total actual dermal exposure all phases a.s.</t>
  </si>
  <si>
    <r>
      <t xml:space="preserve">1) V =  </t>
    </r>
    <r>
      <rPr>
        <sz val="9"/>
        <color indexed="55"/>
        <rFont val="Symbol"/>
        <family val="1"/>
        <charset val="2"/>
      </rPr>
      <t>p</t>
    </r>
    <r>
      <rPr>
        <sz val="9"/>
        <color indexed="55"/>
        <rFont val="Arial"/>
        <family val="2"/>
      </rPr>
      <t xml:space="preserve"> x (d/2)² x h, 
height h: expert judgement (length of the bead which gets to skin during each opening/closing considering the viscosity of the b.p.); 
diameter d: expert judgement (diameter of the strand which equals the inner diameter of the nozzle)</t>
    </r>
  </si>
  <si>
    <t>2) 5 x opening + 5 x closing, according to comparable application product Imidacloprid</t>
  </si>
  <si>
    <t>3) As a rare event, it is assumed that the professional user gets into contact with product residues once per day. Potential exposure from post application is assessed as equivalent to one opening of a cartridge.</t>
  </si>
  <si>
    <t>6, 7, 8</t>
  </si>
  <si>
    <t xml:space="preserve">Scenario number: </t>
  </si>
  <si>
    <t>Ready-to-use bait station</t>
  </si>
  <si>
    <t xml:space="preserve"> - bait accessible to hand</t>
  </si>
  <si>
    <t>ready-to-use bait box - gel</t>
  </si>
  <si>
    <t>conc. a.s. 1</t>
  </si>
  <si>
    <t>g/cm³</t>
  </si>
  <si>
    <t>amount of b.p. per bait station</t>
  </si>
  <si>
    <t>g b.p.</t>
  </si>
  <si>
    <t>fraction of b.p. accessible to 
hands 1)</t>
  </si>
  <si>
    <t>transfer efficiency 2)</t>
  </si>
  <si>
    <t xml:space="preserve">Application </t>
  </si>
  <si>
    <t>Potential dermal exposure a.s.</t>
  </si>
  <si>
    <t>Indicative value - hand 3)</t>
  </si>
  <si>
    <r>
      <t>Post-Application</t>
    </r>
    <r>
      <rPr>
        <sz val="10"/>
        <rFont val="Arial"/>
        <family val="2"/>
      </rPr>
      <t xml:space="preserve"> 4)</t>
    </r>
  </si>
  <si>
    <t>Total potential dermal exposure all phases a.s. - corrected with density</t>
  </si>
  <si>
    <t>Total actual dermal exposure all phases a.s. - corrected with density</t>
  </si>
  <si>
    <t>1) expert judgement</t>
  </si>
  <si>
    <t>2) Reference to transfer coefficients - dislodgeable residues: Biocides Human Health Exposure Methodology Document, Table p. 171 (TNsG 2002, part 2, p. 204)</t>
  </si>
  <si>
    <t xml:space="preserve">3) Calculation as follows: 
Dermal exposure [mg]= product amount per bait station [mg] x product fraction accessible to hands through openings [%] x transfer efficiency to hands [%] </t>
  </si>
  <si>
    <t>4) Exposure resulting from removing and disposing of lightly contaminated bait boxes (post-application phase) is assumed to be substantially lower than the assessed exposure of application phase and is included in the assessed level of exposure.</t>
  </si>
  <si>
    <t>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</si>
</sst>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0.000%"/>
    <numFmt numFmtId="166" formatCode="0.0000000"/>
    <numFmt numFmtId="167" formatCode="0.0"/>
    <numFmt numFmtId="168" formatCode="0.000"/>
  </numFmts>
  <fonts count="27" x14ac:knownFonts="1">
    <font>
      <sz val="10"/>
      <name val="Arial"/>
    </font>
    <font>
      <b/>
      <sz val="11"/>
      <name val="Arial"/>
      <family val="2"/>
    </font>
    <font>
      <sz val="11"/>
      <name val="Arial"/>
      <family val="2"/>
    </font>
    <font>
      <sz val="11"/>
      <color indexed="10"/>
      <name val="Arial"/>
      <family val="2"/>
    </font>
    <font>
      <sz val="10"/>
      <name val="Arial"/>
      <family val="2"/>
    </font>
    <font>
      <i/>
      <sz val="11"/>
      <name val="Arial"/>
      <family val="2"/>
    </font>
    <font>
      <b/>
      <sz val="11"/>
      <color indexed="10"/>
      <name val="Arial"/>
      <family val="2"/>
    </font>
    <font>
      <sz val="11"/>
      <color indexed="8"/>
      <name val="Arial"/>
      <family val="2"/>
    </font>
    <font>
      <sz val="10"/>
      <color rgb="FFFF0000"/>
      <name val="Arial"/>
      <family val="2"/>
    </font>
    <font>
      <sz val="10"/>
      <color indexed="10"/>
      <name val="Arial"/>
      <family val="2"/>
    </font>
    <font>
      <sz val="8"/>
      <name val="Arial"/>
      <family val="2"/>
    </font>
    <font>
      <b/>
      <sz val="10"/>
      <name val="Arial"/>
      <family val="2"/>
    </font>
    <font>
      <sz val="12"/>
      <name val="Arial"/>
      <family val="2"/>
    </font>
    <font>
      <sz val="9"/>
      <name val="Arial"/>
      <family val="2"/>
    </font>
    <font>
      <sz val="9"/>
      <color indexed="55"/>
      <name val="Arial"/>
      <family val="2"/>
    </font>
    <font>
      <sz val="9"/>
      <color indexed="55"/>
      <name val="Symbol"/>
      <family val="1"/>
      <charset val="2"/>
    </font>
    <font>
      <sz val="6"/>
      <color indexed="55"/>
      <name val="Arial"/>
      <family val="2"/>
    </font>
    <font>
      <sz val="6"/>
      <name val="Arial"/>
      <family val="2"/>
    </font>
    <font>
      <b/>
      <sz val="10"/>
      <color indexed="10"/>
      <name val="Arial"/>
      <family val="2"/>
    </font>
    <font>
      <sz val="9"/>
      <color indexed="8"/>
      <name val="Arial"/>
      <family val="2"/>
    </font>
    <font>
      <b/>
      <sz val="8"/>
      <color indexed="10"/>
      <name val="Arial"/>
      <family val="2"/>
    </font>
    <font>
      <b/>
      <sz val="10"/>
      <color theme="0" tint="-0.499984740745262"/>
      <name val="Arial"/>
      <family val="2"/>
    </font>
    <font>
      <sz val="11"/>
      <color theme="0" tint="-0.499984740745262"/>
      <name val="Arial"/>
      <family val="2"/>
    </font>
    <font>
      <sz val="8"/>
      <color theme="0" tint="-0.499984740745262"/>
      <name val="Arial"/>
      <family val="2"/>
    </font>
    <font>
      <sz val="10"/>
      <color theme="0" tint="-0.499984740745262"/>
      <name val="Arial"/>
      <family val="2"/>
    </font>
    <font>
      <sz val="9"/>
      <color theme="0" tint="-0.499984740745262"/>
      <name val="Arial"/>
      <family val="2"/>
    </font>
    <font>
      <sz val="12"/>
      <color theme="0" tint="-0.499984740745262"/>
      <name val="Arial"/>
      <family val="2"/>
    </font>
  </fonts>
  <fills count="3">
    <fill>
      <patternFill patternType="none"/>
    </fill>
    <fill>
      <patternFill patternType="gray125"/>
    </fill>
    <fill>
      <patternFill patternType="solid">
        <fgColor indexed="55"/>
        <bgColor indexed="64"/>
      </patternFill>
    </fill>
  </fills>
  <borders count="4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double">
        <color indexed="64"/>
      </left>
      <right/>
      <top/>
      <bottom/>
      <diagonal/>
    </border>
  </borders>
  <cellStyleXfs count="3">
    <xf numFmtId="0" fontId="0" fillId="0" borderId="0"/>
    <xf numFmtId="0" fontId="4" fillId="0" borderId="0"/>
    <xf numFmtId="0" fontId="12" fillId="0" borderId="0"/>
  </cellStyleXfs>
  <cellXfs count="307">
    <xf numFmtId="0" fontId="0" fillId="0" borderId="0" xfId="0"/>
    <xf numFmtId="0" fontId="1" fillId="0" borderId="0" xfId="0" applyFont="1" applyFill="1"/>
    <xf numFmtId="0" fontId="2" fillId="0" borderId="0" xfId="0" applyFont="1"/>
    <xf numFmtId="0" fontId="1" fillId="0" borderId="0" xfId="0" applyFont="1" applyAlignment="1">
      <alignment horizontal="left"/>
    </xf>
    <xf numFmtId="0" fontId="3" fillId="0" borderId="0" xfId="0" applyFont="1"/>
    <xf numFmtId="0" fontId="1" fillId="0" borderId="1" xfId="0" applyFont="1" applyFill="1" applyBorder="1"/>
    <xf numFmtId="0" fontId="4"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xf>
    <xf numFmtId="0" fontId="2" fillId="0" borderId="8" xfId="0" applyFont="1" applyBorder="1"/>
    <xf numFmtId="0" fontId="2" fillId="0" borderId="9" xfId="0" applyFont="1" applyBorder="1"/>
    <xf numFmtId="0" fontId="2" fillId="0" borderId="10" xfId="0" applyFont="1" applyBorder="1"/>
    <xf numFmtId="0" fontId="5" fillId="2" borderId="9" xfId="0" applyFont="1" applyFill="1" applyBorder="1"/>
    <xf numFmtId="0" fontId="2" fillId="2" borderId="9" xfId="0" applyFont="1" applyFill="1" applyBorder="1" applyAlignment="1">
      <alignment horizontal="center"/>
    </xf>
    <xf numFmtId="2" fontId="2" fillId="2" borderId="9" xfId="0" applyNumberFormat="1" applyFont="1" applyFill="1" applyBorder="1" applyAlignment="1">
      <alignment horizontal="center"/>
    </xf>
    <xf numFmtId="0" fontId="1" fillId="0" borderId="0" xfId="0" applyFont="1"/>
    <xf numFmtId="0" fontId="6" fillId="0" borderId="0" xfId="0" applyFont="1"/>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xf numFmtId="0" fontId="2" fillId="0" borderId="0" xfId="0" applyFont="1" applyFill="1" applyBorder="1" applyAlignment="1">
      <alignment horizontal="center"/>
    </xf>
    <xf numFmtId="0" fontId="7" fillId="0" borderId="0" xfId="0" applyFont="1"/>
    <xf numFmtId="0" fontId="1" fillId="0" borderId="0" xfId="0" applyFont="1" applyFill="1" applyAlignment="1">
      <alignment vertical="top"/>
    </xf>
    <xf numFmtId="0" fontId="3" fillId="0" borderId="0" xfId="0" applyFont="1" applyFill="1" applyAlignment="1">
      <alignment vertical="top"/>
    </xf>
    <xf numFmtId="0" fontId="2" fillId="0" borderId="0" xfId="0" applyFont="1" applyAlignment="1">
      <alignment vertical="top"/>
    </xf>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0" fontId="1" fillId="0" borderId="11" xfId="1" applyFont="1" applyFill="1" applyBorder="1"/>
    <xf numFmtId="0" fontId="1" fillId="0" borderId="13" xfId="1" applyFont="1" applyBorder="1" applyAlignment="1">
      <alignment horizontal="center"/>
    </xf>
    <xf numFmtId="0" fontId="1" fillId="0" borderId="15" xfId="1" applyFont="1" applyBorder="1" applyAlignment="1">
      <alignment horizontal="center"/>
    </xf>
    <xf numFmtId="0" fontId="2" fillId="0" borderId="16" xfId="1" applyFont="1" applyBorder="1" applyAlignment="1">
      <alignment horizontal="left" vertical="center"/>
    </xf>
    <xf numFmtId="0" fontId="4" fillId="0" borderId="18"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0" xfId="0" applyFont="1" applyFill="1" applyBorder="1" applyAlignment="1">
      <alignment vertical="top"/>
    </xf>
    <xf numFmtId="0" fontId="2" fillId="0" borderId="21" xfId="1" applyFont="1" applyBorder="1"/>
    <xf numFmtId="0" fontId="4" fillId="0" borderId="23" xfId="1" applyFont="1" applyBorder="1" applyAlignment="1">
      <alignment horizontal="center"/>
    </xf>
    <xf numFmtId="0" fontId="4" fillId="0" borderId="24" xfId="1" applyFont="1" applyBorder="1" applyAlignment="1">
      <alignment horizontal="center"/>
    </xf>
    <xf numFmtId="0" fontId="4" fillId="0" borderId="25" xfId="1" applyFont="1" applyBorder="1" applyAlignment="1">
      <alignment horizontal="center"/>
    </xf>
    <xf numFmtId="0" fontId="2" fillId="2" borderId="26" xfId="1" applyFont="1" applyFill="1" applyBorder="1" applyAlignment="1">
      <alignment horizontal="left"/>
    </xf>
    <xf numFmtId="164" fontId="10" fillId="2" borderId="27" xfId="0" applyNumberFormat="1" applyFont="1" applyFill="1" applyBorder="1" applyAlignment="1">
      <alignment horizontal="left"/>
    </xf>
    <xf numFmtId="164" fontId="10" fillId="2" borderId="28" xfId="1" applyNumberFormat="1" applyFont="1" applyFill="1" applyBorder="1" applyAlignment="1">
      <alignment horizontal="left"/>
    </xf>
    <xf numFmtId="2" fontId="10" fillId="2" borderId="29" xfId="1" applyNumberFormat="1" applyFont="1" applyFill="1" applyBorder="1" applyAlignment="1">
      <alignment horizontal="left"/>
    </xf>
    <xf numFmtId="2" fontId="10" fillId="2" borderId="30" xfId="1" applyNumberFormat="1" applyFont="1" applyFill="1" applyBorder="1" applyAlignment="1">
      <alignment horizontal="left"/>
    </xf>
    <xf numFmtId="0" fontId="2" fillId="0" borderId="0" xfId="1" applyFont="1" applyFill="1" applyBorder="1" applyAlignment="1">
      <alignment horizontal="left"/>
    </xf>
    <xf numFmtId="164" fontId="10" fillId="0" borderId="0" xfId="0" applyNumberFormat="1" applyFont="1" applyFill="1" applyBorder="1" applyAlignment="1">
      <alignment horizontal="left"/>
    </xf>
    <xf numFmtId="164" fontId="10" fillId="0" borderId="0" xfId="1" applyNumberFormat="1" applyFont="1" applyFill="1" applyBorder="1" applyAlignment="1">
      <alignment horizontal="left"/>
    </xf>
    <xf numFmtId="2" fontId="10" fillId="0" borderId="0" xfId="1" applyNumberFormat="1" applyFont="1" applyFill="1" applyBorder="1" applyAlignment="1">
      <alignment horizontal="left"/>
    </xf>
    <xf numFmtId="0" fontId="0" fillId="0" borderId="0" xfId="0" applyFill="1" applyBorder="1" applyAlignment="1">
      <alignment vertical="top"/>
    </xf>
    <xf numFmtId="0" fontId="11"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horizontal="center" vertical="top"/>
    </xf>
    <xf numFmtId="0" fontId="4" fillId="0" borderId="0" xfId="1" applyFont="1" applyAlignment="1">
      <alignment vertical="top"/>
    </xf>
    <xf numFmtId="0" fontId="4" fillId="0" borderId="31" xfId="0" applyFont="1" applyFill="1" applyBorder="1" applyAlignment="1">
      <alignment horizontal="left" vertical="top"/>
    </xf>
    <xf numFmtId="9" fontId="4"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Border="1" applyAlignment="1">
      <alignment vertical="top" wrapText="1"/>
    </xf>
    <xf numFmtId="0" fontId="4" fillId="0" borderId="0" xfId="0" applyFont="1" applyFill="1" applyAlignment="1">
      <alignment horizontal="right" vertical="top"/>
    </xf>
    <xf numFmtId="0" fontId="2" fillId="2" borderId="0" xfId="0" applyFont="1" applyFill="1" applyBorder="1" applyAlignment="1">
      <alignment horizontal="left" vertical="top"/>
    </xf>
    <xf numFmtId="2" fontId="2" fillId="2" borderId="0" xfId="0" applyNumberFormat="1" applyFont="1" applyFill="1" applyBorder="1" applyAlignment="1">
      <alignment horizontal="center" vertical="top"/>
    </xf>
    <xf numFmtId="0" fontId="0" fillId="0" borderId="0" xfId="0" applyBorder="1" applyAlignment="1">
      <alignment vertical="top"/>
    </xf>
    <xf numFmtId="0" fontId="11" fillId="0" borderId="32" xfId="0" applyFont="1" applyBorder="1" applyAlignment="1">
      <alignment vertical="top"/>
    </xf>
    <xf numFmtId="2" fontId="11" fillId="0" borderId="33" xfId="0" applyNumberFormat="1" applyFont="1" applyBorder="1" applyAlignment="1">
      <alignment horizontal="left" vertical="top"/>
    </xf>
    <xf numFmtId="2" fontId="2" fillId="0" borderId="34" xfId="0" applyNumberFormat="1" applyFont="1" applyBorder="1" applyAlignment="1">
      <alignment horizontal="center" vertical="top" wrapText="1"/>
    </xf>
    <xf numFmtId="0" fontId="11" fillId="0" borderId="7" xfId="0" applyFont="1" applyBorder="1" applyAlignment="1">
      <alignment vertical="top"/>
    </xf>
    <xf numFmtId="0" fontId="10" fillId="0" borderId="36" xfId="0" applyFont="1" applyBorder="1" applyAlignment="1">
      <alignment vertical="top"/>
    </xf>
    <xf numFmtId="0" fontId="0" fillId="0" borderId="37" xfId="0" applyBorder="1" applyAlignment="1">
      <alignment vertical="top"/>
    </xf>
    <xf numFmtId="0" fontId="13" fillId="0" borderId="0" xfId="0" applyFont="1" applyBorder="1" applyAlignment="1">
      <alignment vertical="top" wrapText="1"/>
    </xf>
    <xf numFmtId="164" fontId="10" fillId="0" borderId="22" xfId="0" applyNumberFormat="1" applyFont="1" applyBorder="1" applyAlignment="1">
      <alignment horizontal="right" vertical="top"/>
    </xf>
    <xf numFmtId="0" fontId="10" fillId="0" borderId="0" xfId="0" applyFont="1" applyBorder="1" applyAlignment="1">
      <alignment vertical="top"/>
    </xf>
    <xf numFmtId="2" fontId="11" fillId="0" borderId="0" xfId="0" applyNumberFormat="1" applyFont="1" applyFill="1" applyBorder="1" applyAlignment="1">
      <alignment horizontal="left" vertical="top"/>
    </xf>
    <xf numFmtId="2" fontId="2" fillId="0" borderId="0" xfId="0" applyNumberFormat="1" applyFont="1" applyFill="1" applyBorder="1" applyAlignment="1">
      <alignment horizontal="center" vertical="top" wrapText="1"/>
    </xf>
    <xf numFmtId="0" fontId="10" fillId="0" borderId="22" xfId="0" applyFont="1" applyBorder="1" applyAlignment="1">
      <alignment vertical="top"/>
    </xf>
    <xf numFmtId="0" fontId="0" fillId="0" borderId="31" xfId="0" applyBorder="1" applyAlignment="1">
      <alignment vertical="top"/>
    </xf>
    <xf numFmtId="0" fontId="4" fillId="0" borderId="7" xfId="0" applyFont="1" applyFill="1" applyBorder="1" applyAlignment="1">
      <alignment vertical="top" wrapText="1"/>
    </xf>
    <xf numFmtId="0" fontId="10" fillId="0" borderId="0" xfId="0" applyFont="1" applyBorder="1" applyAlignment="1">
      <alignment horizontal="right" vertical="top"/>
    </xf>
    <xf numFmtId="0" fontId="10" fillId="0" borderId="0" xfId="0" applyFont="1" applyFill="1" applyBorder="1" applyAlignment="1">
      <alignment horizontal="right" vertical="top"/>
    </xf>
    <xf numFmtId="0" fontId="4" fillId="0" borderId="7" xfId="0" applyFont="1" applyBorder="1" applyAlignment="1">
      <alignment vertical="top" wrapText="1"/>
    </xf>
    <xf numFmtId="0" fontId="13" fillId="0" borderId="7" xfId="0" applyFont="1" applyBorder="1" applyAlignment="1">
      <alignment vertical="top" wrapText="1"/>
    </xf>
    <xf numFmtId="2" fontId="10" fillId="0" borderId="0" xfId="0" applyNumberFormat="1" applyFont="1" applyBorder="1" applyAlignment="1">
      <alignment horizontal="left" vertical="top"/>
    </xf>
    <xf numFmtId="0" fontId="10" fillId="0" borderId="31" xfId="0" applyFont="1" applyBorder="1" applyAlignment="1">
      <alignment vertical="top"/>
    </xf>
    <xf numFmtId="0" fontId="10" fillId="0" borderId="0" xfId="0" applyFont="1" applyFill="1" applyBorder="1" applyAlignment="1">
      <alignment vertical="top"/>
    </xf>
    <xf numFmtId="0" fontId="0" fillId="0" borderId="7" xfId="0" applyBorder="1" applyAlignment="1">
      <alignment vertical="top"/>
    </xf>
    <xf numFmtId="0" fontId="11" fillId="0" borderId="33" xfId="0" applyFont="1" applyBorder="1" applyAlignment="1">
      <alignment horizontal="left" vertical="top"/>
    </xf>
    <xf numFmtId="0" fontId="0" fillId="0" borderId="34" xfId="0" applyBorder="1" applyAlignment="1">
      <alignment vertical="top"/>
    </xf>
    <xf numFmtId="0" fontId="10" fillId="0" borderId="0" xfId="0" applyFont="1" applyBorder="1" applyAlignment="1">
      <alignment horizontal="left" vertical="top"/>
    </xf>
    <xf numFmtId="0" fontId="10" fillId="0" borderId="0" xfId="0" applyFont="1" applyFill="1" applyBorder="1" applyAlignment="1">
      <alignment horizontal="left" vertical="top"/>
    </xf>
    <xf numFmtId="0" fontId="11" fillId="0" borderId="0" xfId="0" applyFont="1" applyBorder="1" applyAlignment="1">
      <alignment vertical="top"/>
    </xf>
    <xf numFmtId="0" fontId="10" fillId="0" borderId="22" xfId="0" applyFont="1" applyBorder="1" applyAlignment="1">
      <alignment horizontal="right" vertical="top"/>
    </xf>
    <xf numFmtId="0" fontId="13" fillId="0" borderId="7" xfId="1" applyFont="1" applyBorder="1" applyAlignment="1">
      <alignment vertical="top" wrapText="1"/>
    </xf>
    <xf numFmtId="0" fontId="13" fillId="0" borderId="0" xfId="0" applyFont="1" applyBorder="1" applyAlignment="1">
      <alignment vertical="top"/>
    </xf>
    <xf numFmtId="2" fontId="10" fillId="0" borderId="22" xfId="0" applyNumberFormat="1" applyFont="1" applyFill="1" applyBorder="1" applyAlignment="1">
      <alignment horizontal="right" vertical="top"/>
    </xf>
    <xf numFmtId="2" fontId="10" fillId="0" borderId="0" xfId="0" applyNumberFormat="1" applyFont="1" applyBorder="1" applyAlignment="1">
      <alignment horizontal="right" vertical="top"/>
    </xf>
    <xf numFmtId="0" fontId="13" fillId="0" borderId="7" xfId="0" applyFont="1" applyBorder="1" applyAlignment="1">
      <alignment vertical="top"/>
    </xf>
    <xf numFmtId="2" fontId="10" fillId="0" borderId="0" xfId="0" applyNumberFormat="1" applyFont="1" applyFill="1" applyBorder="1" applyAlignment="1">
      <alignment horizontal="right" vertical="top"/>
    </xf>
    <xf numFmtId="0" fontId="13" fillId="0" borderId="7" xfId="0" applyFont="1" applyFill="1" applyBorder="1" applyAlignment="1">
      <alignment vertical="top"/>
    </xf>
    <xf numFmtId="0" fontId="13" fillId="0" borderId="0" xfId="2" applyFont="1" applyBorder="1" applyAlignment="1">
      <alignment vertical="top"/>
    </xf>
    <xf numFmtId="2" fontId="10" fillId="0" borderId="22" xfId="2" applyNumberFormat="1" applyFont="1" applyFill="1" applyBorder="1" applyAlignment="1">
      <alignment horizontal="right" vertical="top"/>
    </xf>
    <xf numFmtId="0" fontId="13" fillId="0" borderId="0" xfId="0" applyFont="1" applyFill="1" applyBorder="1" applyAlignment="1">
      <alignment vertical="top"/>
    </xf>
    <xf numFmtId="0" fontId="13" fillId="0" borderId="7" xfId="1" applyFont="1" applyBorder="1" applyAlignment="1">
      <alignment vertical="top"/>
    </xf>
    <xf numFmtId="0" fontId="10" fillId="0" borderId="0" xfId="1" applyFont="1" applyFill="1" applyBorder="1" applyAlignment="1">
      <alignment vertical="top"/>
    </xf>
    <xf numFmtId="0" fontId="12" fillId="0" borderId="0" xfId="2"/>
    <xf numFmtId="0" fontId="13" fillId="0" borderId="7" xfId="2" applyFont="1" applyBorder="1" applyAlignment="1">
      <alignment vertical="top" wrapText="1"/>
    </xf>
    <xf numFmtId="0" fontId="10" fillId="0" borderId="31" xfId="2" applyFont="1" applyBorder="1" applyAlignment="1">
      <alignment vertical="top"/>
    </xf>
    <xf numFmtId="0" fontId="13" fillId="0" borderId="7" xfId="2" applyFont="1" applyBorder="1" applyAlignment="1">
      <alignment vertical="top"/>
    </xf>
    <xf numFmtId="2" fontId="10" fillId="0" borderId="22" xfId="2" applyNumberFormat="1" applyFont="1" applyBorder="1" applyAlignment="1">
      <alignment horizontal="right" vertical="top"/>
    </xf>
    <xf numFmtId="0" fontId="10" fillId="0" borderId="22" xfId="2" applyNumberFormat="1" applyFont="1" applyFill="1" applyBorder="1" applyAlignment="1">
      <alignment horizontal="right" vertical="top"/>
    </xf>
    <xf numFmtId="2" fontId="12" fillId="0" borderId="22" xfId="2" applyNumberFormat="1" applyBorder="1" applyAlignment="1">
      <alignment vertical="top"/>
    </xf>
    <xf numFmtId="0" fontId="12" fillId="0" borderId="31" xfId="2" applyBorder="1" applyAlignment="1">
      <alignment vertical="top"/>
    </xf>
    <xf numFmtId="0" fontId="13" fillId="0" borderId="0" xfId="0" applyFont="1" applyFill="1" applyBorder="1" applyAlignment="1">
      <alignment vertical="top" wrapText="1"/>
    </xf>
    <xf numFmtId="0" fontId="2" fillId="0" borderId="0" xfId="0" applyFont="1" applyFill="1" applyBorder="1" applyAlignment="1">
      <alignment horizontal="left" vertical="top"/>
    </xf>
    <xf numFmtId="2" fontId="2" fillId="0" borderId="0" xfId="0" applyNumberFormat="1" applyFont="1" applyFill="1" applyBorder="1" applyAlignment="1">
      <alignment horizontal="center" vertical="top"/>
    </xf>
    <xf numFmtId="0" fontId="11" fillId="0" borderId="0" xfId="0" applyFont="1" applyFill="1" applyBorder="1" applyAlignment="1">
      <alignment vertical="top"/>
    </xf>
    <xf numFmtId="164" fontId="10"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0" fontId="0" fillId="0" borderId="0" xfId="0" applyFill="1" applyBorder="1" applyAlignment="1">
      <alignment horizontal="center" vertical="top"/>
    </xf>
    <xf numFmtId="0" fontId="4" fillId="0" borderId="0" xfId="0" applyFont="1" applyFill="1" applyBorder="1" applyAlignment="1">
      <alignment vertical="top" wrapText="1"/>
    </xf>
    <xf numFmtId="2" fontId="10" fillId="0" borderId="0" xfId="0" applyNumberFormat="1" applyFont="1" applyFill="1" applyBorder="1" applyAlignment="1">
      <alignment horizontal="left" vertical="top"/>
    </xf>
    <xf numFmtId="166" fontId="10" fillId="0" borderId="0" xfId="0" applyNumberFormat="1" applyFont="1" applyFill="1" applyBorder="1" applyAlignment="1">
      <alignment horizontal="left" vertical="top"/>
    </xf>
    <xf numFmtId="0" fontId="11" fillId="0" borderId="0" xfId="0" applyFont="1" applyFill="1" applyBorder="1" applyAlignment="1">
      <alignment horizontal="left" vertical="top"/>
    </xf>
    <xf numFmtId="0" fontId="13" fillId="0" borderId="0" xfId="1" applyFont="1" applyFill="1" applyBorder="1" applyAlignment="1">
      <alignment vertical="top" wrapText="1"/>
    </xf>
    <xf numFmtId="9" fontId="10" fillId="0" borderId="0" xfId="1" applyNumberFormat="1" applyFont="1" applyFill="1" applyBorder="1" applyAlignment="1">
      <alignment horizontal="right" vertical="top"/>
    </xf>
    <xf numFmtId="9" fontId="10" fillId="0" borderId="0" xfId="0" applyNumberFormat="1" applyFont="1" applyFill="1" applyBorder="1" applyAlignment="1">
      <alignment horizontal="right" vertical="top"/>
    </xf>
    <xf numFmtId="0" fontId="0" fillId="0" borderId="0" xfId="0" applyFill="1" applyBorder="1"/>
    <xf numFmtId="0" fontId="13" fillId="0" borderId="0" xfId="2" applyFont="1" applyFill="1" applyBorder="1" applyAlignment="1">
      <alignment vertical="top"/>
    </xf>
    <xf numFmtId="2" fontId="10" fillId="0" borderId="0" xfId="2" applyNumberFormat="1" applyFont="1" applyFill="1" applyBorder="1" applyAlignment="1">
      <alignment horizontal="right" vertical="top"/>
    </xf>
    <xf numFmtId="0" fontId="13" fillId="0" borderId="0" xfId="1" applyFont="1" applyFill="1" applyBorder="1" applyAlignment="1">
      <alignment vertical="top"/>
    </xf>
    <xf numFmtId="2" fontId="10" fillId="0" borderId="0" xfId="1" applyNumberFormat="1" applyFont="1" applyFill="1" applyBorder="1" applyAlignment="1">
      <alignment horizontal="right" vertical="top"/>
    </xf>
    <xf numFmtId="0" fontId="12" fillId="0" borderId="0" xfId="2" applyFill="1" applyBorder="1"/>
    <xf numFmtId="0" fontId="12" fillId="0" borderId="0" xfId="2" applyFill="1" applyBorder="1" applyAlignment="1">
      <alignment vertical="top"/>
    </xf>
    <xf numFmtId="0" fontId="10" fillId="0" borderId="0" xfId="2" applyFont="1" applyFill="1" applyBorder="1" applyAlignment="1">
      <alignment vertical="top"/>
    </xf>
    <xf numFmtId="0" fontId="13" fillId="0" borderId="0" xfId="2" applyFont="1" applyFill="1" applyBorder="1" applyAlignment="1">
      <alignment vertical="top" wrapText="1"/>
    </xf>
    <xf numFmtId="4" fontId="10" fillId="0" borderId="0" xfId="2" applyNumberFormat="1" applyFont="1" applyFill="1" applyBorder="1" applyAlignment="1">
      <alignment horizontal="right" vertical="top"/>
    </xf>
    <xf numFmtId="9" fontId="10" fillId="0" borderId="0" xfId="2" applyNumberFormat="1" applyFont="1" applyFill="1" applyBorder="1" applyAlignment="1">
      <alignment horizontal="right" vertical="top"/>
    </xf>
    <xf numFmtId="0" fontId="10" fillId="0" borderId="0" xfId="2" applyNumberFormat="1" applyFont="1" applyFill="1" applyBorder="1" applyAlignment="1">
      <alignment horizontal="right" vertical="top"/>
    </xf>
    <xf numFmtId="2" fontId="12" fillId="0" borderId="0" xfId="2" applyNumberFormat="1" applyFill="1" applyBorder="1" applyAlignment="1">
      <alignment vertical="top"/>
    </xf>
    <xf numFmtId="0" fontId="14" fillId="0" borderId="0" xfId="0" applyFont="1" applyFill="1" applyBorder="1" applyAlignment="1">
      <alignment vertical="top" wrapText="1"/>
    </xf>
    <xf numFmtId="0" fontId="0" fillId="0" borderId="0" xfId="0" applyFill="1" applyBorder="1" applyAlignment="1">
      <alignment vertical="top" wrapText="1"/>
    </xf>
    <xf numFmtId="0" fontId="14" fillId="0" borderId="0" xfId="0" applyNumberFormat="1" applyFont="1" applyFill="1" applyBorder="1" applyAlignment="1">
      <alignment vertical="top" wrapText="1"/>
    </xf>
    <xf numFmtId="0" fontId="16" fillId="0" borderId="0" xfId="0" applyFont="1" applyAlignment="1">
      <alignment vertical="top" wrapText="1"/>
    </xf>
    <xf numFmtId="0" fontId="16" fillId="0" borderId="0" xfId="0" applyFont="1" applyFill="1" applyBorder="1" applyAlignment="1">
      <alignment vertical="top" wrapText="1"/>
    </xf>
    <xf numFmtId="0" fontId="17" fillId="0" borderId="0" xfId="0" applyFont="1" applyFill="1" applyAlignment="1">
      <alignment vertical="top"/>
    </xf>
    <xf numFmtId="0" fontId="17" fillId="0" borderId="0" xfId="0" applyFont="1" applyBorder="1" applyAlignment="1">
      <alignment vertical="top"/>
    </xf>
    <xf numFmtId="0" fontId="16" fillId="0" borderId="0" xfId="0" applyNumberFormat="1" applyFont="1" applyFill="1" applyAlignment="1">
      <alignment vertical="top" wrapText="1"/>
    </xf>
    <xf numFmtId="0" fontId="17" fillId="0" borderId="0" xfId="0" applyFont="1" applyAlignment="1">
      <alignment vertical="top"/>
    </xf>
    <xf numFmtId="2" fontId="10" fillId="2" borderId="41" xfId="1" applyNumberFormat="1" applyFont="1" applyFill="1" applyBorder="1" applyAlignment="1">
      <alignment horizontal="left"/>
    </xf>
    <xf numFmtId="2" fontId="10" fillId="2" borderId="42" xfId="1" applyNumberFormat="1" applyFont="1" applyFill="1" applyBorder="1" applyAlignment="1">
      <alignment horizontal="left"/>
    </xf>
    <xf numFmtId="0" fontId="11" fillId="0" borderId="0" xfId="0" applyFont="1"/>
    <xf numFmtId="0" fontId="4" fillId="0" borderId="0" xfId="0" applyFont="1" applyBorder="1"/>
    <xf numFmtId="9" fontId="4"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Alignment="1">
      <alignment wrapText="1"/>
    </xf>
    <xf numFmtId="0" fontId="4" fillId="0" borderId="31" xfId="1" applyFont="1" applyFill="1" applyBorder="1" applyAlignment="1">
      <alignment vertical="top"/>
    </xf>
    <xf numFmtId="0" fontId="4" fillId="0" borderId="0" xfId="0" applyFont="1" applyFill="1" applyAlignment="1">
      <alignment vertical="top"/>
    </xf>
    <xf numFmtId="0" fontId="4" fillId="0" borderId="0" xfId="0" applyFont="1" applyAlignment="1">
      <alignment vertical="top" wrapText="1"/>
    </xf>
    <xf numFmtId="0" fontId="4" fillId="0" borderId="31" xfId="0" applyFont="1" applyFill="1" applyBorder="1" applyAlignment="1">
      <alignment vertical="top"/>
    </xf>
    <xf numFmtId="0" fontId="4" fillId="0" borderId="0" xfId="0" applyFont="1" applyFill="1" applyAlignment="1">
      <alignment horizontal="left" vertical="top"/>
    </xf>
    <xf numFmtId="0" fontId="10" fillId="2" borderId="0" xfId="0" applyFont="1" applyFill="1" applyBorder="1" applyAlignment="1">
      <alignment horizontal="left" vertical="top"/>
    </xf>
    <xf numFmtId="0" fontId="10" fillId="0" borderId="0" xfId="0" applyFont="1"/>
    <xf numFmtId="0" fontId="11" fillId="0" borderId="7" xfId="0" applyFont="1" applyBorder="1" applyAlignment="1">
      <alignment vertical="top" wrapText="1"/>
    </xf>
    <xf numFmtId="2" fontId="2" fillId="0" borderId="0" xfId="0" applyNumberFormat="1" applyFont="1" applyBorder="1" applyAlignment="1">
      <alignment horizontal="center" vertical="top" wrapText="1"/>
    </xf>
    <xf numFmtId="2" fontId="11" fillId="0" borderId="0" xfId="0" applyNumberFormat="1" applyFont="1" applyBorder="1" applyAlignment="1">
      <alignment horizontal="left" vertical="top"/>
    </xf>
    <xf numFmtId="167" fontId="10" fillId="0" borderId="0" xfId="0" applyNumberFormat="1" applyFont="1" applyFill="1" applyAlignment="1">
      <alignment vertical="top"/>
    </xf>
    <xf numFmtId="9" fontId="18" fillId="0" borderId="0" xfId="0" applyNumberFormat="1" applyFont="1" applyBorder="1" applyAlignment="1">
      <alignment horizontal="center"/>
    </xf>
    <xf numFmtId="0" fontId="4" fillId="0" borderId="0" xfId="0" applyFont="1" applyBorder="1" applyAlignment="1">
      <alignment horizontal="center"/>
    </xf>
    <xf numFmtId="0" fontId="9" fillId="0" borderId="0" xfId="0" applyFont="1" applyBorder="1" applyAlignment="1"/>
    <xf numFmtId="0" fontId="10" fillId="0" borderId="0" xfId="0" applyFont="1" applyAlignment="1">
      <alignment vertical="top"/>
    </xf>
    <xf numFmtId="0" fontId="9" fillId="0" borderId="0" xfId="0" applyFont="1" applyAlignment="1"/>
    <xf numFmtId="0" fontId="11" fillId="0" borderId="0" xfId="0" applyFont="1" applyBorder="1" applyAlignment="1">
      <alignment horizontal="left" vertical="top"/>
    </xf>
    <xf numFmtId="0" fontId="19" fillId="0" borderId="7" xfId="0" applyFont="1" applyFill="1" applyBorder="1" applyAlignment="1">
      <alignment vertical="top" wrapText="1"/>
    </xf>
    <xf numFmtId="0" fontId="10" fillId="0" borderId="0" xfId="0" applyNumberFormat="1" applyFont="1" applyFill="1" applyAlignment="1">
      <alignment vertical="top"/>
    </xf>
    <xf numFmtId="2" fontId="10" fillId="0" borderId="22" xfId="0" applyNumberFormat="1" applyFont="1" applyBorder="1"/>
    <xf numFmtId="0" fontId="19" fillId="0" borderId="7" xfId="1" applyFont="1" applyBorder="1" applyAlignment="1">
      <alignment vertical="top" wrapText="1"/>
    </xf>
    <xf numFmtId="2" fontId="10" fillId="0" borderId="0" xfId="0" applyNumberFormat="1" applyFont="1" applyFill="1" applyAlignment="1">
      <alignment vertical="top"/>
    </xf>
    <xf numFmtId="2" fontId="10" fillId="0" borderId="0" xfId="0" applyNumberFormat="1" applyFont="1" applyBorder="1"/>
    <xf numFmtId="0" fontId="11" fillId="0" borderId="7" xfId="1" applyFont="1" applyBorder="1" applyAlignment="1">
      <alignment vertical="top"/>
    </xf>
    <xf numFmtId="0" fontId="10" fillId="0" borderId="22" xfId="1" applyFont="1" applyFill="1" applyBorder="1" applyAlignment="1">
      <alignment vertical="top"/>
    </xf>
    <xf numFmtId="0" fontId="0" fillId="0" borderId="7" xfId="0" applyBorder="1"/>
    <xf numFmtId="0" fontId="10" fillId="0" borderId="0" xfId="0" applyFont="1" applyBorder="1"/>
    <xf numFmtId="0" fontId="10" fillId="0" borderId="0" xfId="0" applyFont="1" applyBorder="1" applyAlignment="1">
      <alignment horizontal="center" vertical="top"/>
    </xf>
    <xf numFmtId="0" fontId="10" fillId="0" borderId="0" xfId="0" applyFont="1" applyFill="1" applyBorder="1" applyAlignment="1">
      <alignment horizontal="center" vertical="top"/>
    </xf>
    <xf numFmtId="168" fontId="10" fillId="0" borderId="0" xfId="0" applyNumberFormat="1" applyFont="1" applyFill="1" applyBorder="1" applyAlignment="1">
      <alignment horizontal="right" vertical="top"/>
    </xf>
    <xf numFmtId="0" fontId="14" fillId="0" borderId="0" xfId="0" applyFont="1" applyAlignment="1">
      <alignment vertical="top" wrapText="1"/>
    </xf>
    <xf numFmtId="0" fontId="13" fillId="0" borderId="0" xfId="0" applyFont="1"/>
    <xf numFmtId="0" fontId="16" fillId="0" borderId="0" xfId="0" applyFont="1" applyFill="1" applyAlignment="1">
      <alignment vertical="top" wrapText="1"/>
    </xf>
    <xf numFmtId="0" fontId="11" fillId="0" borderId="0" xfId="0" applyFont="1" applyFill="1" applyBorder="1" applyAlignment="1">
      <alignment vertical="top" wrapText="1"/>
    </xf>
    <xf numFmtId="0" fontId="10" fillId="0" borderId="0" xfId="0" applyFont="1" applyFill="1" applyBorder="1"/>
    <xf numFmtId="9" fontId="10" fillId="0" borderId="0" xfId="0" applyNumberFormat="1" applyFont="1" applyFill="1" applyBorder="1" applyAlignment="1">
      <alignment horizontal="center" wrapText="1"/>
    </xf>
    <xf numFmtId="167" fontId="10" fillId="0" borderId="0" xfId="0" applyNumberFormat="1" applyFont="1" applyFill="1" applyBorder="1" applyAlignment="1">
      <alignment vertical="top"/>
    </xf>
    <xf numFmtId="9" fontId="20" fillId="0" borderId="0" xfId="0" applyNumberFormat="1"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xf numFmtId="4" fontId="10" fillId="0" borderId="0" xfId="0" applyNumberFormat="1" applyFont="1" applyFill="1" applyBorder="1" applyAlignment="1">
      <alignment vertical="top"/>
    </xf>
    <xf numFmtId="0" fontId="19" fillId="0" borderId="0" xfId="0" applyFont="1" applyFill="1" applyBorder="1" applyAlignment="1">
      <alignment vertical="top" wrapText="1"/>
    </xf>
    <xf numFmtId="0" fontId="10" fillId="0" borderId="0" xfId="0" applyNumberFormat="1" applyFont="1" applyFill="1" applyBorder="1" applyAlignment="1">
      <alignment vertical="top"/>
    </xf>
    <xf numFmtId="2" fontId="10" fillId="0" borderId="0" xfId="0" applyNumberFormat="1" applyFont="1" applyFill="1" applyBorder="1"/>
    <xf numFmtId="0" fontId="19" fillId="0" borderId="0" xfId="1" applyFont="1" applyFill="1" applyBorder="1" applyAlignment="1">
      <alignment vertical="top" wrapText="1"/>
    </xf>
    <xf numFmtId="2" fontId="10" fillId="0" borderId="0" xfId="0" applyNumberFormat="1" applyFont="1" applyFill="1" applyBorder="1" applyAlignment="1">
      <alignment vertical="top"/>
    </xf>
    <xf numFmtId="0" fontId="11" fillId="0" borderId="0" xfId="1" applyFont="1" applyFill="1" applyBorder="1" applyAlignment="1">
      <alignment vertical="top"/>
    </xf>
    <xf numFmtId="0" fontId="13" fillId="0" borderId="0" xfId="0" applyFont="1" applyFill="1" applyBorder="1"/>
    <xf numFmtId="0" fontId="1" fillId="0" borderId="0" xfId="0" applyFont="1" applyFill="1" applyAlignment="1">
      <alignment horizontal="left" vertical="top"/>
    </xf>
    <xf numFmtId="0" fontId="4" fillId="0" borderId="0" xfId="1" applyFont="1" applyFill="1" applyAlignment="1">
      <alignment vertical="top"/>
    </xf>
    <xf numFmtId="165" fontId="4" fillId="0" borderId="0" xfId="1" applyNumberFormat="1" applyFont="1" applyFill="1" applyAlignment="1">
      <alignment horizontal="right" vertical="top"/>
    </xf>
    <xf numFmtId="2" fontId="4" fillId="0" borderId="0" xfId="0" applyNumberFormat="1" applyFont="1" applyFill="1" applyAlignment="1">
      <alignment vertical="top"/>
    </xf>
    <xf numFmtId="0" fontId="4" fillId="0" borderId="0" xfId="0" applyNumberFormat="1" applyFont="1" applyFill="1" applyAlignment="1">
      <alignment horizontal="right" vertical="top"/>
    </xf>
    <xf numFmtId="9" fontId="4" fillId="0" borderId="0" xfId="1" applyNumberFormat="1" applyFont="1" applyFill="1" applyAlignment="1">
      <alignment horizontal="right" vertical="top"/>
    </xf>
    <xf numFmtId="165" fontId="10" fillId="0" borderId="0" xfId="1" applyNumberFormat="1" applyFont="1" applyFill="1" applyBorder="1" applyAlignment="1">
      <alignment horizontal="right" vertical="top"/>
    </xf>
    <xf numFmtId="0" fontId="21" fillId="0" borderId="35" xfId="0" applyFont="1" applyBorder="1" applyAlignment="1">
      <alignment vertical="top"/>
    </xf>
    <xf numFmtId="2" fontId="21" fillId="0" borderId="33" xfId="0" applyNumberFormat="1" applyFont="1" applyBorder="1" applyAlignment="1">
      <alignment horizontal="left" vertical="top"/>
    </xf>
    <xf numFmtId="2" fontId="22" fillId="0" borderId="33" xfId="0" applyNumberFormat="1" applyFont="1" applyBorder="1" applyAlignment="1">
      <alignment horizontal="center" vertical="top" wrapText="1"/>
    </xf>
    <xf numFmtId="0" fontId="21" fillId="0" borderId="43" xfId="0" applyFont="1" applyBorder="1" applyAlignment="1">
      <alignment vertical="top" wrapText="1"/>
    </xf>
    <xf numFmtId="2" fontId="23" fillId="0" borderId="0" xfId="0" applyNumberFormat="1" applyFont="1" applyBorder="1" applyAlignment="1">
      <alignment horizontal="left" vertical="top"/>
    </xf>
    <xf numFmtId="2" fontId="22" fillId="0" borderId="0" xfId="0" applyNumberFormat="1" applyFont="1" applyBorder="1" applyAlignment="1">
      <alignment horizontal="center" vertical="top" wrapText="1"/>
    </xf>
    <xf numFmtId="0" fontId="21" fillId="0" borderId="38" xfId="0" applyFont="1" applyBorder="1" applyAlignment="1">
      <alignment vertical="top"/>
    </xf>
    <xf numFmtId="2" fontId="21" fillId="0" borderId="0" xfId="0" applyNumberFormat="1" applyFont="1" applyBorder="1" applyAlignment="1">
      <alignment horizontal="left" vertical="top"/>
    </xf>
    <xf numFmtId="0" fontId="21" fillId="0" borderId="38" xfId="0" applyFont="1" applyBorder="1" applyAlignment="1">
      <alignment vertical="top" wrapText="1"/>
    </xf>
    <xf numFmtId="167" fontId="23" fillId="0" borderId="0" xfId="0" applyNumberFormat="1" applyFont="1" applyFill="1" applyAlignment="1">
      <alignment vertical="top"/>
    </xf>
    <xf numFmtId="0" fontId="23" fillId="0" borderId="0" xfId="0" applyFont="1" applyBorder="1" applyAlignment="1">
      <alignment vertical="top"/>
    </xf>
    <xf numFmtId="0" fontId="24" fillId="0" borderId="38" xfId="0" applyFont="1" applyBorder="1" applyAlignment="1">
      <alignment vertical="top"/>
    </xf>
    <xf numFmtId="0" fontId="24" fillId="0" borderId="0" xfId="0" applyFont="1" applyAlignment="1">
      <alignment vertical="top"/>
    </xf>
    <xf numFmtId="0" fontId="21" fillId="0" borderId="38" xfId="0" applyFont="1" applyFill="1" applyBorder="1" applyAlignment="1">
      <alignment vertical="top"/>
    </xf>
    <xf numFmtId="0" fontId="23" fillId="0" borderId="0" xfId="0" applyFont="1" applyFill="1" applyBorder="1" applyAlignment="1">
      <alignment vertical="top"/>
    </xf>
    <xf numFmtId="0" fontId="25" fillId="0" borderId="38" xfId="0" applyFont="1" applyFill="1" applyBorder="1" applyAlignment="1">
      <alignment vertical="top" wrapText="1"/>
    </xf>
    <xf numFmtId="166" fontId="23" fillId="0" borderId="22" xfId="0" applyNumberFormat="1" applyFont="1" applyFill="1" applyBorder="1" applyAlignment="1">
      <alignment horizontal="left" vertical="top"/>
    </xf>
    <xf numFmtId="166" fontId="23" fillId="0" borderId="0" xfId="0" applyNumberFormat="1" applyFont="1" applyFill="1" applyBorder="1" applyAlignment="1">
      <alignment horizontal="left" vertical="top"/>
    </xf>
    <xf numFmtId="0" fontId="21" fillId="0" borderId="35" xfId="0" applyFont="1" applyFill="1" applyBorder="1" applyAlignment="1">
      <alignment vertical="top"/>
    </xf>
    <xf numFmtId="0" fontId="21" fillId="0" borderId="33" xfId="0" applyFont="1" applyFill="1" applyBorder="1" applyAlignment="1">
      <alignment horizontal="left" vertical="top"/>
    </xf>
    <xf numFmtId="0" fontId="24" fillId="0" borderId="33" xfId="0" applyFont="1" applyFill="1" applyBorder="1" applyAlignment="1">
      <alignment vertical="top"/>
    </xf>
    <xf numFmtId="0" fontId="21" fillId="0" borderId="0" xfId="0" applyFont="1" applyFill="1" applyBorder="1" applyAlignment="1">
      <alignment horizontal="left" vertical="top"/>
    </xf>
    <xf numFmtId="0" fontId="24" fillId="0" borderId="0" xfId="0" applyFont="1" applyFill="1" applyBorder="1" applyAlignment="1">
      <alignment vertical="top"/>
    </xf>
    <xf numFmtId="0" fontId="25" fillId="0" borderId="38" xfId="0" applyFont="1" applyBorder="1" applyAlignment="1">
      <alignment vertical="top" wrapText="1"/>
    </xf>
    <xf numFmtId="4" fontId="23" fillId="0" borderId="0" xfId="0" applyNumberFormat="1" applyFont="1" applyAlignment="1">
      <alignment vertical="top"/>
    </xf>
    <xf numFmtId="0" fontId="25" fillId="0" borderId="38" xfId="1" applyFont="1" applyFill="1" applyBorder="1" applyAlignment="1">
      <alignment vertical="top"/>
    </xf>
    <xf numFmtId="2" fontId="23" fillId="0" borderId="22" xfId="0" applyNumberFormat="1" applyFont="1" applyBorder="1"/>
    <xf numFmtId="0" fontId="24" fillId="0" borderId="0" xfId="0" applyFont="1"/>
    <xf numFmtId="0" fontId="25" fillId="0" borderId="44" xfId="1" applyFont="1" applyFill="1" applyBorder="1" applyAlignment="1">
      <alignment vertical="top"/>
    </xf>
    <xf numFmtId="0" fontId="21" fillId="0" borderId="38" xfId="1" applyFont="1" applyFill="1" applyBorder="1" applyAlignment="1">
      <alignment vertical="top"/>
    </xf>
    <xf numFmtId="0" fontId="23" fillId="0" borderId="22" xfId="1" applyFont="1" applyFill="1" applyBorder="1" applyAlignment="1">
      <alignment vertical="top"/>
    </xf>
    <xf numFmtId="0" fontId="25" fillId="0" borderId="44" xfId="0" applyFont="1" applyBorder="1"/>
    <xf numFmtId="0" fontId="23" fillId="0" borderId="22" xfId="0" applyFont="1" applyBorder="1"/>
    <xf numFmtId="0" fontId="23" fillId="0" borderId="0" xfId="0" applyFont="1" applyFill="1" applyBorder="1" applyAlignment="1">
      <alignment horizontal="center" vertical="top"/>
    </xf>
    <xf numFmtId="2" fontId="23" fillId="0" borderId="22" xfId="0" applyNumberFormat="1" applyFont="1" applyFill="1" applyBorder="1" applyAlignment="1">
      <alignment horizontal="right" vertical="top"/>
    </xf>
    <xf numFmtId="0" fontId="24" fillId="0" borderId="0" xfId="0" applyFont="1" applyBorder="1" applyAlignment="1">
      <alignment vertical="top"/>
    </xf>
    <xf numFmtId="9" fontId="24" fillId="0" borderId="0" xfId="0" applyNumberFormat="1" applyFont="1" applyFill="1" applyBorder="1" applyAlignment="1">
      <alignment horizontal="center" vertical="top"/>
    </xf>
    <xf numFmtId="0" fontId="24" fillId="0" borderId="0" xfId="0" applyFont="1" applyFill="1" applyBorder="1" applyAlignment="1">
      <alignment horizontal="left" vertical="top"/>
    </xf>
    <xf numFmtId="9" fontId="23" fillId="0" borderId="0" xfId="0" applyNumberFormat="1" applyFont="1" applyFill="1" applyBorder="1" applyAlignment="1">
      <alignment horizontal="right" vertical="top"/>
    </xf>
    <xf numFmtId="2" fontId="23" fillId="0" borderId="0" xfId="0" applyNumberFormat="1" applyFont="1" applyFill="1" applyBorder="1" applyAlignment="1">
      <alignment vertical="top"/>
    </xf>
    <xf numFmtId="0" fontId="8" fillId="0" borderId="0" xfId="1" applyFont="1" applyAlignment="1">
      <alignment vertical="top"/>
    </xf>
    <xf numFmtId="165" fontId="4" fillId="0" borderId="0" xfId="0" applyNumberFormat="1" applyFont="1" applyFill="1" applyAlignment="1">
      <alignment horizontal="right" vertical="top"/>
    </xf>
    <xf numFmtId="0" fontId="4" fillId="0" borderId="31" xfId="0" applyFont="1" applyFill="1" applyBorder="1" applyAlignment="1">
      <alignment horizontal="right" vertical="top"/>
    </xf>
    <xf numFmtId="1" fontId="1" fillId="0" borderId="0" xfId="0" applyNumberFormat="1" applyFont="1" applyFill="1" applyAlignment="1">
      <alignment horizontal="left" vertical="top"/>
    </xf>
    <xf numFmtId="0" fontId="14" fillId="0" borderId="0" xfId="0" applyFont="1" applyFill="1" applyBorder="1" applyAlignment="1">
      <alignment vertical="top" wrapText="1"/>
    </xf>
    <xf numFmtId="0" fontId="10" fillId="0" borderId="31" xfId="1" applyFont="1" applyFill="1" applyBorder="1" applyAlignment="1">
      <alignment vertical="top"/>
    </xf>
    <xf numFmtId="0" fontId="10" fillId="0" borderId="31" xfId="0" applyFont="1" applyFill="1" applyBorder="1" applyAlignment="1">
      <alignment vertical="top"/>
    </xf>
    <xf numFmtId="0" fontId="0" fillId="0" borderId="31" xfId="0" applyFill="1" applyBorder="1" applyAlignment="1">
      <alignment vertical="top"/>
    </xf>
    <xf numFmtId="0" fontId="0" fillId="0" borderId="0" xfId="0" applyFill="1"/>
    <xf numFmtId="4" fontId="10" fillId="0" borderId="22" xfId="2" applyNumberFormat="1" applyFont="1" applyFill="1" applyBorder="1" applyAlignment="1">
      <alignment horizontal="right" vertical="top"/>
    </xf>
    <xf numFmtId="0" fontId="10" fillId="0" borderId="31" xfId="2" applyFont="1" applyFill="1" applyBorder="1" applyAlignment="1">
      <alignment vertical="top"/>
    </xf>
    <xf numFmtId="0" fontId="23" fillId="0" borderId="36" xfId="0" applyFont="1" applyFill="1" applyBorder="1" applyAlignment="1">
      <alignment vertical="top"/>
    </xf>
    <xf numFmtId="0" fontId="24" fillId="0" borderId="39" xfId="0" applyFont="1" applyFill="1" applyBorder="1" applyAlignment="1">
      <alignment vertical="top"/>
    </xf>
    <xf numFmtId="2" fontId="21" fillId="0" borderId="0" xfId="0" applyNumberFormat="1" applyFont="1" applyFill="1" applyBorder="1" applyAlignment="1">
      <alignment horizontal="left" vertical="top"/>
    </xf>
    <xf numFmtId="2" fontId="22" fillId="0" borderId="0" xfId="0" applyNumberFormat="1" applyFont="1" applyFill="1" applyBorder="1" applyAlignment="1">
      <alignment horizontal="center" vertical="top" wrapText="1"/>
    </xf>
    <xf numFmtId="0" fontId="23" fillId="0" borderId="22" xfId="0" applyFont="1" applyFill="1" applyBorder="1" applyAlignment="1">
      <alignment horizontal="left" vertical="top" wrapText="1"/>
    </xf>
    <xf numFmtId="0" fontId="24" fillId="0" borderId="0" xfId="0" applyFont="1" applyFill="1" applyAlignment="1">
      <alignment horizontal="center" vertical="top"/>
    </xf>
    <xf numFmtId="0" fontId="24" fillId="0" borderId="38" xfId="0" applyFont="1" applyFill="1" applyBorder="1" applyAlignment="1">
      <alignment vertical="top" wrapText="1"/>
    </xf>
    <xf numFmtId="0" fontId="23" fillId="0" borderId="0" xfId="0" applyFont="1" applyFill="1" applyBorder="1" applyAlignment="1">
      <alignment horizontal="right" vertical="top"/>
    </xf>
    <xf numFmtId="0" fontId="24" fillId="0" borderId="38" xfId="0" applyFont="1" applyFill="1" applyBorder="1" applyAlignment="1">
      <alignment vertical="top"/>
    </xf>
    <xf numFmtId="0" fontId="21" fillId="0" borderId="40" xfId="0" applyFont="1" applyFill="1" applyBorder="1" applyAlignment="1">
      <alignment horizontal="left" vertical="top"/>
    </xf>
    <xf numFmtId="0" fontId="23" fillId="0" borderId="0" xfId="0" applyFont="1" applyFill="1" applyBorder="1" applyAlignment="1">
      <alignment horizontal="left" vertical="top"/>
    </xf>
    <xf numFmtId="0" fontId="25" fillId="0" borderId="0" xfId="0" applyFont="1" applyFill="1" applyBorder="1" applyAlignment="1">
      <alignment vertical="top"/>
    </xf>
    <xf numFmtId="0" fontId="25" fillId="0" borderId="38" xfId="0" applyFont="1" applyFill="1" applyBorder="1" applyAlignment="1">
      <alignment vertical="top"/>
    </xf>
    <xf numFmtId="2" fontId="23" fillId="0" borderId="0" xfId="0" applyNumberFormat="1" applyFont="1" applyFill="1" applyBorder="1" applyAlignment="1">
      <alignment horizontal="right" vertical="top"/>
    </xf>
    <xf numFmtId="0" fontId="24" fillId="0" borderId="22" xfId="0" applyFont="1" applyFill="1" applyBorder="1" applyAlignment="1">
      <alignment vertical="top"/>
    </xf>
    <xf numFmtId="0" fontId="25" fillId="0" borderId="0" xfId="2" applyFont="1" applyFill="1" applyBorder="1" applyAlignment="1">
      <alignment vertical="top"/>
    </xf>
    <xf numFmtId="2" fontId="23" fillId="0" borderId="22" xfId="2" applyNumberFormat="1" applyFont="1" applyFill="1" applyBorder="1" applyAlignment="1">
      <alignment horizontal="right" vertical="top"/>
    </xf>
    <xf numFmtId="2" fontId="23" fillId="0" borderId="0" xfId="1" applyNumberFormat="1" applyFont="1" applyFill="1" applyBorder="1" applyAlignment="1">
      <alignment horizontal="right" vertical="top"/>
    </xf>
    <xf numFmtId="0" fontId="23" fillId="0" borderId="0" xfId="1" applyFont="1" applyFill="1" applyBorder="1" applyAlignment="1">
      <alignment vertical="top"/>
    </xf>
    <xf numFmtId="0" fontId="25" fillId="0" borderId="38" xfId="2" applyFont="1" applyFill="1" applyBorder="1" applyAlignment="1">
      <alignment vertical="top"/>
    </xf>
    <xf numFmtId="0" fontId="23" fillId="0" borderId="0" xfId="2" applyFont="1" applyFill="1" applyBorder="1" applyAlignment="1">
      <alignment vertical="top"/>
    </xf>
    <xf numFmtId="9" fontId="23" fillId="0" borderId="0" xfId="2" applyNumberFormat="1" applyFont="1" applyFill="1" applyBorder="1" applyAlignment="1">
      <alignment horizontal="right" vertical="top"/>
    </xf>
    <xf numFmtId="0" fontId="25" fillId="0" borderId="0" xfId="2" applyFont="1" applyBorder="1" applyAlignment="1">
      <alignment vertical="top"/>
    </xf>
    <xf numFmtId="0" fontId="23" fillId="0" borderId="0" xfId="2" applyFont="1" applyBorder="1" applyAlignment="1">
      <alignment vertical="top"/>
    </xf>
    <xf numFmtId="0" fontId="26" fillId="0" borderId="0" xfId="2" applyFont="1"/>
    <xf numFmtId="2" fontId="26" fillId="0" borderId="22" xfId="2" applyNumberFormat="1" applyFont="1" applyBorder="1" applyAlignment="1">
      <alignment vertical="top"/>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0" borderId="0" xfId="0" applyNumberFormat="1" applyFont="1" applyFill="1" applyAlignment="1">
      <alignment vertical="top" wrapText="1"/>
    </xf>
    <xf numFmtId="0" fontId="0" fillId="0" borderId="0" xfId="0" applyFill="1" applyAlignment="1">
      <alignment vertical="top" wrapText="1"/>
    </xf>
    <xf numFmtId="0" fontId="1" fillId="0" borderId="12" xfId="1" applyFont="1" applyBorder="1" applyAlignment="1">
      <alignment horizontal="center"/>
    </xf>
    <xf numFmtId="0" fontId="4" fillId="0" borderId="13" xfId="1" applyBorder="1" applyAlignment="1"/>
    <xf numFmtId="0" fontId="4" fillId="0" borderId="14" xfId="1" applyBorder="1" applyAlignment="1"/>
    <xf numFmtId="0" fontId="4" fillId="0" borderId="17" xfId="1" applyFont="1" applyBorder="1" applyAlignment="1">
      <alignment horizontal="center" vertical="center" wrapText="1"/>
    </xf>
    <xf numFmtId="0" fontId="4" fillId="0" borderId="6" xfId="1" applyFont="1" applyBorder="1" applyAlignment="1">
      <alignment vertical="center"/>
    </xf>
    <xf numFmtId="0" fontId="4" fillId="0" borderId="22" xfId="1" applyFont="1" applyBorder="1" applyAlignment="1">
      <alignment horizontal="center"/>
    </xf>
    <xf numFmtId="0" fontId="4" fillId="0" borderId="10" xfId="1" applyFont="1" applyBorder="1" applyAlignment="1"/>
    <xf numFmtId="0" fontId="14" fillId="0" borderId="0" xfId="0" applyFont="1" applyAlignment="1">
      <alignment vertical="top" wrapText="1"/>
    </xf>
    <xf numFmtId="0" fontId="13" fillId="0" borderId="0" xfId="0" applyFont="1" applyAlignment="1">
      <alignment vertical="top" wrapText="1"/>
    </xf>
    <xf numFmtId="0" fontId="14" fillId="0" borderId="0"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cellXfs>
  <cellStyles count="3">
    <cellStyle name="Standard" xfId="0" builtinId="0"/>
    <cellStyle name="Standard 2 2 3"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1587\AppData\Local\Temp\vdt191.baua.lan_3466\710-05-18-00009_BewFB4_Zulassun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_Bearbeitung"/>
      <sheetName val="E_nat. GW_05.06.2020"/>
      <sheetName val="WS_Imi_AEL%_BfR"/>
      <sheetName val="Expoabschätzung 4.1"/>
      <sheetName val="cartridge_gun_rtu"/>
      <sheetName val="rtu_bait_station_open_design"/>
    </sheetNames>
    <sheetDataSet>
      <sheetData sheetId="0"/>
      <sheetData sheetId="1"/>
      <sheetData sheetId="2"/>
      <sheetData sheetId="3"/>
      <sheetData sheetId="4">
        <row r="1">
          <cell r="B1" t="str">
            <v>2, 4</v>
          </cell>
        </row>
        <row r="3">
          <cell r="B3" t="str">
            <v>Application with a cartridge gun</v>
          </cell>
        </row>
        <row r="8">
          <cell r="A8" t="str">
            <v>a.s.: Imidacloprid</v>
          </cell>
          <cell r="B8" t="str">
            <v>not expected</v>
          </cell>
          <cell r="D8">
            <v>2.9574225569495924</v>
          </cell>
          <cell r="E8" t="str">
            <v>not expected</v>
          </cell>
          <cell r="F8">
            <v>0.29574225569495927</v>
          </cell>
        </row>
      </sheetData>
      <sheetData sheetId="5">
        <row r="1">
          <cell r="B1" t="str">
            <v>6, 7, 8</v>
          </cell>
        </row>
        <row r="3">
          <cell r="B3" t="str">
            <v>Ready-to-use bait station</v>
          </cell>
        </row>
        <row r="8">
          <cell r="A8" t="str">
            <v>a.s.: Imidacloprid</v>
          </cell>
          <cell r="B8" t="str">
            <v>not expected</v>
          </cell>
          <cell r="D8">
            <v>4.7993750000000004</v>
          </cell>
          <cell r="E8" t="str">
            <v>not expected</v>
          </cell>
          <cell r="F8">
            <v>0.47993750000000002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workbookViewId="0">
      <selection activeCell="A2" sqref="A2"/>
    </sheetView>
  </sheetViews>
  <sheetFormatPr baseColWidth="10" defaultRowHeight="12.75" x14ac:dyDescent="0.2"/>
  <cols>
    <col min="1" max="1" width="36.28515625" bestFit="1" customWidth="1"/>
    <col min="2" max="2" width="34.7109375" customWidth="1"/>
    <col min="3" max="3" width="22.5703125" customWidth="1"/>
    <col min="4" max="4" width="29.42578125" customWidth="1"/>
    <col min="5" max="5" width="31.5703125" customWidth="1"/>
    <col min="257" max="257" width="36.28515625" bestFit="1" customWidth="1"/>
    <col min="258" max="258" width="34.7109375" customWidth="1"/>
    <col min="259" max="259" width="22.5703125" customWidth="1"/>
    <col min="260" max="260" width="29.42578125" customWidth="1"/>
    <col min="261" max="261" width="31.5703125" customWidth="1"/>
    <col min="513" max="513" width="36.28515625" bestFit="1" customWidth="1"/>
    <col min="514" max="514" width="34.7109375" customWidth="1"/>
    <col min="515" max="515" width="22.5703125" customWidth="1"/>
    <col min="516" max="516" width="29.42578125" customWidth="1"/>
    <col min="517" max="517" width="31.5703125" customWidth="1"/>
    <col min="769" max="769" width="36.28515625" bestFit="1" customWidth="1"/>
    <col min="770" max="770" width="34.7109375" customWidth="1"/>
    <col min="771" max="771" width="22.5703125" customWidth="1"/>
    <col min="772" max="772" width="29.42578125" customWidth="1"/>
    <col min="773" max="773" width="31.5703125" customWidth="1"/>
    <col min="1025" max="1025" width="36.28515625" bestFit="1" customWidth="1"/>
    <col min="1026" max="1026" width="34.7109375" customWidth="1"/>
    <col min="1027" max="1027" width="22.5703125" customWidth="1"/>
    <col min="1028" max="1028" width="29.42578125" customWidth="1"/>
    <col min="1029" max="1029" width="31.5703125" customWidth="1"/>
    <col min="1281" max="1281" width="36.28515625" bestFit="1" customWidth="1"/>
    <col min="1282" max="1282" width="34.7109375" customWidth="1"/>
    <col min="1283" max="1283" width="22.5703125" customWidth="1"/>
    <col min="1284" max="1284" width="29.42578125" customWidth="1"/>
    <col min="1285" max="1285" width="31.5703125" customWidth="1"/>
    <col min="1537" max="1537" width="36.28515625" bestFit="1" customWidth="1"/>
    <col min="1538" max="1538" width="34.7109375" customWidth="1"/>
    <col min="1539" max="1539" width="22.5703125" customWidth="1"/>
    <col min="1540" max="1540" width="29.42578125" customWidth="1"/>
    <col min="1541" max="1541" width="31.5703125" customWidth="1"/>
    <col min="1793" max="1793" width="36.28515625" bestFit="1" customWidth="1"/>
    <col min="1794" max="1794" width="34.7109375" customWidth="1"/>
    <col min="1795" max="1795" width="22.5703125" customWidth="1"/>
    <col min="1796" max="1796" width="29.42578125" customWidth="1"/>
    <col min="1797" max="1797" width="31.5703125" customWidth="1"/>
    <col min="2049" max="2049" width="36.28515625" bestFit="1" customWidth="1"/>
    <col min="2050" max="2050" width="34.7109375" customWidth="1"/>
    <col min="2051" max="2051" width="22.5703125" customWidth="1"/>
    <col min="2052" max="2052" width="29.42578125" customWidth="1"/>
    <col min="2053" max="2053" width="31.5703125" customWidth="1"/>
    <col min="2305" max="2305" width="36.28515625" bestFit="1" customWidth="1"/>
    <col min="2306" max="2306" width="34.7109375" customWidth="1"/>
    <col min="2307" max="2307" width="22.5703125" customWidth="1"/>
    <col min="2308" max="2308" width="29.42578125" customWidth="1"/>
    <col min="2309" max="2309" width="31.5703125" customWidth="1"/>
    <col min="2561" max="2561" width="36.28515625" bestFit="1" customWidth="1"/>
    <col min="2562" max="2562" width="34.7109375" customWidth="1"/>
    <col min="2563" max="2563" width="22.5703125" customWidth="1"/>
    <col min="2564" max="2564" width="29.42578125" customWidth="1"/>
    <col min="2565" max="2565" width="31.5703125" customWidth="1"/>
    <col min="2817" max="2817" width="36.28515625" bestFit="1" customWidth="1"/>
    <col min="2818" max="2818" width="34.7109375" customWidth="1"/>
    <col min="2819" max="2819" width="22.5703125" customWidth="1"/>
    <col min="2820" max="2820" width="29.42578125" customWidth="1"/>
    <col min="2821" max="2821" width="31.5703125" customWidth="1"/>
    <col min="3073" max="3073" width="36.28515625" bestFit="1" customWidth="1"/>
    <col min="3074" max="3074" width="34.7109375" customWidth="1"/>
    <col min="3075" max="3075" width="22.5703125" customWidth="1"/>
    <col min="3076" max="3076" width="29.42578125" customWidth="1"/>
    <col min="3077" max="3077" width="31.5703125" customWidth="1"/>
    <col min="3329" max="3329" width="36.28515625" bestFit="1" customWidth="1"/>
    <col min="3330" max="3330" width="34.7109375" customWidth="1"/>
    <col min="3331" max="3331" width="22.5703125" customWidth="1"/>
    <col min="3332" max="3332" width="29.42578125" customWidth="1"/>
    <col min="3333" max="3333" width="31.5703125" customWidth="1"/>
    <col min="3585" max="3585" width="36.28515625" bestFit="1" customWidth="1"/>
    <col min="3586" max="3586" width="34.7109375" customWidth="1"/>
    <col min="3587" max="3587" width="22.5703125" customWidth="1"/>
    <col min="3588" max="3588" width="29.42578125" customWidth="1"/>
    <col min="3589" max="3589" width="31.5703125" customWidth="1"/>
    <col min="3841" max="3841" width="36.28515625" bestFit="1" customWidth="1"/>
    <col min="3842" max="3842" width="34.7109375" customWidth="1"/>
    <col min="3843" max="3843" width="22.5703125" customWidth="1"/>
    <col min="3844" max="3844" width="29.42578125" customWidth="1"/>
    <col min="3845" max="3845" width="31.5703125" customWidth="1"/>
    <col min="4097" max="4097" width="36.28515625" bestFit="1" customWidth="1"/>
    <col min="4098" max="4098" width="34.7109375" customWidth="1"/>
    <col min="4099" max="4099" width="22.5703125" customWidth="1"/>
    <col min="4100" max="4100" width="29.42578125" customWidth="1"/>
    <col min="4101" max="4101" width="31.5703125" customWidth="1"/>
    <col min="4353" max="4353" width="36.28515625" bestFit="1" customWidth="1"/>
    <col min="4354" max="4354" width="34.7109375" customWidth="1"/>
    <col min="4355" max="4355" width="22.5703125" customWidth="1"/>
    <col min="4356" max="4356" width="29.42578125" customWidth="1"/>
    <col min="4357" max="4357" width="31.5703125" customWidth="1"/>
    <col min="4609" max="4609" width="36.28515625" bestFit="1" customWidth="1"/>
    <col min="4610" max="4610" width="34.7109375" customWidth="1"/>
    <col min="4611" max="4611" width="22.5703125" customWidth="1"/>
    <col min="4612" max="4612" width="29.42578125" customWidth="1"/>
    <col min="4613" max="4613" width="31.5703125" customWidth="1"/>
    <col min="4865" max="4865" width="36.28515625" bestFit="1" customWidth="1"/>
    <col min="4866" max="4866" width="34.7109375" customWidth="1"/>
    <col min="4867" max="4867" width="22.5703125" customWidth="1"/>
    <col min="4868" max="4868" width="29.42578125" customWidth="1"/>
    <col min="4869" max="4869" width="31.5703125" customWidth="1"/>
    <col min="5121" max="5121" width="36.28515625" bestFit="1" customWidth="1"/>
    <col min="5122" max="5122" width="34.7109375" customWidth="1"/>
    <col min="5123" max="5123" width="22.5703125" customWidth="1"/>
    <col min="5124" max="5124" width="29.42578125" customWidth="1"/>
    <col min="5125" max="5125" width="31.5703125" customWidth="1"/>
    <col min="5377" max="5377" width="36.28515625" bestFit="1" customWidth="1"/>
    <col min="5378" max="5378" width="34.7109375" customWidth="1"/>
    <col min="5379" max="5379" width="22.5703125" customWidth="1"/>
    <col min="5380" max="5380" width="29.42578125" customWidth="1"/>
    <col min="5381" max="5381" width="31.5703125" customWidth="1"/>
    <col min="5633" max="5633" width="36.28515625" bestFit="1" customWidth="1"/>
    <col min="5634" max="5634" width="34.7109375" customWidth="1"/>
    <col min="5635" max="5635" width="22.5703125" customWidth="1"/>
    <col min="5636" max="5636" width="29.42578125" customWidth="1"/>
    <col min="5637" max="5637" width="31.5703125" customWidth="1"/>
    <col min="5889" max="5889" width="36.28515625" bestFit="1" customWidth="1"/>
    <col min="5890" max="5890" width="34.7109375" customWidth="1"/>
    <col min="5891" max="5891" width="22.5703125" customWidth="1"/>
    <col min="5892" max="5892" width="29.42578125" customWidth="1"/>
    <col min="5893" max="5893" width="31.5703125" customWidth="1"/>
    <col min="6145" max="6145" width="36.28515625" bestFit="1" customWidth="1"/>
    <col min="6146" max="6146" width="34.7109375" customWidth="1"/>
    <col min="6147" max="6147" width="22.5703125" customWidth="1"/>
    <col min="6148" max="6148" width="29.42578125" customWidth="1"/>
    <col min="6149" max="6149" width="31.5703125" customWidth="1"/>
    <col min="6401" max="6401" width="36.28515625" bestFit="1" customWidth="1"/>
    <col min="6402" max="6402" width="34.7109375" customWidth="1"/>
    <col min="6403" max="6403" width="22.5703125" customWidth="1"/>
    <col min="6404" max="6404" width="29.42578125" customWidth="1"/>
    <col min="6405" max="6405" width="31.5703125" customWidth="1"/>
    <col min="6657" max="6657" width="36.28515625" bestFit="1" customWidth="1"/>
    <col min="6658" max="6658" width="34.7109375" customWidth="1"/>
    <col min="6659" max="6659" width="22.5703125" customWidth="1"/>
    <col min="6660" max="6660" width="29.42578125" customWidth="1"/>
    <col min="6661" max="6661" width="31.5703125" customWidth="1"/>
    <col min="6913" max="6913" width="36.28515625" bestFit="1" customWidth="1"/>
    <col min="6914" max="6914" width="34.7109375" customWidth="1"/>
    <col min="6915" max="6915" width="22.5703125" customWidth="1"/>
    <col min="6916" max="6916" width="29.42578125" customWidth="1"/>
    <col min="6917" max="6917" width="31.5703125" customWidth="1"/>
    <col min="7169" max="7169" width="36.28515625" bestFit="1" customWidth="1"/>
    <col min="7170" max="7170" width="34.7109375" customWidth="1"/>
    <col min="7171" max="7171" width="22.5703125" customWidth="1"/>
    <col min="7172" max="7172" width="29.42578125" customWidth="1"/>
    <col min="7173" max="7173" width="31.5703125" customWidth="1"/>
    <col min="7425" max="7425" width="36.28515625" bestFit="1" customWidth="1"/>
    <col min="7426" max="7426" width="34.7109375" customWidth="1"/>
    <col min="7427" max="7427" width="22.5703125" customWidth="1"/>
    <col min="7428" max="7428" width="29.42578125" customWidth="1"/>
    <col min="7429" max="7429" width="31.5703125" customWidth="1"/>
    <col min="7681" max="7681" width="36.28515625" bestFit="1" customWidth="1"/>
    <col min="7682" max="7682" width="34.7109375" customWidth="1"/>
    <col min="7683" max="7683" width="22.5703125" customWidth="1"/>
    <col min="7684" max="7684" width="29.42578125" customWidth="1"/>
    <col min="7685" max="7685" width="31.5703125" customWidth="1"/>
    <col min="7937" max="7937" width="36.28515625" bestFit="1" customWidth="1"/>
    <col min="7938" max="7938" width="34.7109375" customWidth="1"/>
    <col min="7939" max="7939" width="22.5703125" customWidth="1"/>
    <col min="7940" max="7940" width="29.42578125" customWidth="1"/>
    <col min="7941" max="7941" width="31.5703125" customWidth="1"/>
    <col min="8193" max="8193" width="36.28515625" bestFit="1" customWidth="1"/>
    <col min="8194" max="8194" width="34.7109375" customWidth="1"/>
    <col min="8195" max="8195" width="22.5703125" customWidth="1"/>
    <col min="8196" max="8196" width="29.42578125" customWidth="1"/>
    <col min="8197" max="8197" width="31.5703125" customWidth="1"/>
    <col min="8449" max="8449" width="36.28515625" bestFit="1" customWidth="1"/>
    <col min="8450" max="8450" width="34.7109375" customWidth="1"/>
    <col min="8451" max="8451" width="22.5703125" customWidth="1"/>
    <col min="8452" max="8452" width="29.42578125" customWidth="1"/>
    <col min="8453" max="8453" width="31.5703125" customWidth="1"/>
    <col min="8705" max="8705" width="36.28515625" bestFit="1" customWidth="1"/>
    <col min="8706" max="8706" width="34.7109375" customWidth="1"/>
    <col min="8707" max="8707" width="22.5703125" customWidth="1"/>
    <col min="8708" max="8708" width="29.42578125" customWidth="1"/>
    <col min="8709" max="8709" width="31.5703125" customWidth="1"/>
    <col min="8961" max="8961" width="36.28515625" bestFit="1" customWidth="1"/>
    <col min="8962" max="8962" width="34.7109375" customWidth="1"/>
    <col min="8963" max="8963" width="22.5703125" customWidth="1"/>
    <col min="8964" max="8964" width="29.42578125" customWidth="1"/>
    <col min="8965" max="8965" width="31.5703125" customWidth="1"/>
    <col min="9217" max="9217" width="36.28515625" bestFit="1" customWidth="1"/>
    <col min="9218" max="9218" width="34.7109375" customWidth="1"/>
    <col min="9219" max="9219" width="22.5703125" customWidth="1"/>
    <col min="9220" max="9220" width="29.42578125" customWidth="1"/>
    <col min="9221" max="9221" width="31.5703125" customWidth="1"/>
    <col min="9473" max="9473" width="36.28515625" bestFit="1" customWidth="1"/>
    <col min="9474" max="9474" width="34.7109375" customWidth="1"/>
    <col min="9475" max="9475" width="22.5703125" customWidth="1"/>
    <col min="9476" max="9476" width="29.42578125" customWidth="1"/>
    <col min="9477" max="9477" width="31.5703125" customWidth="1"/>
    <col min="9729" max="9729" width="36.28515625" bestFit="1" customWidth="1"/>
    <col min="9730" max="9730" width="34.7109375" customWidth="1"/>
    <col min="9731" max="9731" width="22.5703125" customWidth="1"/>
    <col min="9732" max="9732" width="29.42578125" customWidth="1"/>
    <col min="9733" max="9733" width="31.5703125" customWidth="1"/>
    <col min="9985" max="9985" width="36.28515625" bestFit="1" customWidth="1"/>
    <col min="9986" max="9986" width="34.7109375" customWidth="1"/>
    <col min="9987" max="9987" width="22.5703125" customWidth="1"/>
    <col min="9988" max="9988" width="29.42578125" customWidth="1"/>
    <col min="9989" max="9989" width="31.5703125" customWidth="1"/>
    <col min="10241" max="10241" width="36.28515625" bestFit="1" customWidth="1"/>
    <col min="10242" max="10242" width="34.7109375" customWidth="1"/>
    <col min="10243" max="10243" width="22.5703125" customWidth="1"/>
    <col min="10244" max="10244" width="29.42578125" customWidth="1"/>
    <col min="10245" max="10245" width="31.5703125" customWidth="1"/>
    <col min="10497" max="10497" width="36.28515625" bestFit="1" customWidth="1"/>
    <col min="10498" max="10498" width="34.7109375" customWidth="1"/>
    <col min="10499" max="10499" width="22.5703125" customWidth="1"/>
    <col min="10500" max="10500" width="29.42578125" customWidth="1"/>
    <col min="10501" max="10501" width="31.5703125" customWidth="1"/>
    <col min="10753" max="10753" width="36.28515625" bestFit="1" customWidth="1"/>
    <col min="10754" max="10754" width="34.7109375" customWidth="1"/>
    <col min="10755" max="10755" width="22.5703125" customWidth="1"/>
    <col min="10756" max="10756" width="29.42578125" customWidth="1"/>
    <col min="10757" max="10757" width="31.5703125" customWidth="1"/>
    <col min="11009" max="11009" width="36.28515625" bestFit="1" customWidth="1"/>
    <col min="11010" max="11010" width="34.7109375" customWidth="1"/>
    <col min="11011" max="11011" width="22.5703125" customWidth="1"/>
    <col min="11012" max="11012" width="29.42578125" customWidth="1"/>
    <col min="11013" max="11013" width="31.5703125" customWidth="1"/>
    <col min="11265" max="11265" width="36.28515625" bestFit="1" customWidth="1"/>
    <col min="11266" max="11266" width="34.7109375" customWidth="1"/>
    <col min="11267" max="11267" width="22.5703125" customWidth="1"/>
    <col min="11268" max="11268" width="29.42578125" customWidth="1"/>
    <col min="11269" max="11269" width="31.5703125" customWidth="1"/>
    <col min="11521" max="11521" width="36.28515625" bestFit="1" customWidth="1"/>
    <col min="11522" max="11522" width="34.7109375" customWidth="1"/>
    <col min="11523" max="11523" width="22.5703125" customWidth="1"/>
    <col min="11524" max="11524" width="29.42578125" customWidth="1"/>
    <col min="11525" max="11525" width="31.5703125" customWidth="1"/>
    <col min="11777" max="11777" width="36.28515625" bestFit="1" customWidth="1"/>
    <col min="11778" max="11778" width="34.7109375" customWidth="1"/>
    <col min="11779" max="11779" width="22.5703125" customWidth="1"/>
    <col min="11780" max="11780" width="29.42578125" customWidth="1"/>
    <col min="11781" max="11781" width="31.5703125" customWidth="1"/>
    <col min="12033" max="12033" width="36.28515625" bestFit="1" customWidth="1"/>
    <col min="12034" max="12034" width="34.7109375" customWidth="1"/>
    <col min="12035" max="12035" width="22.5703125" customWidth="1"/>
    <col min="12036" max="12036" width="29.42578125" customWidth="1"/>
    <col min="12037" max="12037" width="31.5703125" customWidth="1"/>
    <col min="12289" max="12289" width="36.28515625" bestFit="1" customWidth="1"/>
    <col min="12290" max="12290" width="34.7109375" customWidth="1"/>
    <col min="12291" max="12291" width="22.5703125" customWidth="1"/>
    <col min="12292" max="12292" width="29.42578125" customWidth="1"/>
    <col min="12293" max="12293" width="31.5703125" customWidth="1"/>
    <col min="12545" max="12545" width="36.28515625" bestFit="1" customWidth="1"/>
    <col min="12546" max="12546" width="34.7109375" customWidth="1"/>
    <col min="12547" max="12547" width="22.5703125" customWidth="1"/>
    <col min="12548" max="12548" width="29.42578125" customWidth="1"/>
    <col min="12549" max="12549" width="31.5703125" customWidth="1"/>
    <col min="12801" max="12801" width="36.28515625" bestFit="1" customWidth="1"/>
    <col min="12802" max="12802" width="34.7109375" customWidth="1"/>
    <col min="12803" max="12803" width="22.5703125" customWidth="1"/>
    <col min="12804" max="12804" width="29.42578125" customWidth="1"/>
    <col min="12805" max="12805" width="31.5703125" customWidth="1"/>
    <col min="13057" max="13057" width="36.28515625" bestFit="1" customWidth="1"/>
    <col min="13058" max="13058" width="34.7109375" customWidth="1"/>
    <col min="13059" max="13059" width="22.5703125" customWidth="1"/>
    <col min="13060" max="13060" width="29.42578125" customWidth="1"/>
    <col min="13061" max="13061" width="31.5703125" customWidth="1"/>
    <col min="13313" max="13313" width="36.28515625" bestFit="1" customWidth="1"/>
    <col min="13314" max="13314" width="34.7109375" customWidth="1"/>
    <col min="13315" max="13315" width="22.5703125" customWidth="1"/>
    <col min="13316" max="13316" width="29.42578125" customWidth="1"/>
    <col min="13317" max="13317" width="31.5703125" customWidth="1"/>
    <col min="13569" max="13569" width="36.28515625" bestFit="1" customWidth="1"/>
    <col min="13570" max="13570" width="34.7109375" customWidth="1"/>
    <col min="13571" max="13571" width="22.5703125" customWidth="1"/>
    <col min="13572" max="13572" width="29.42578125" customWidth="1"/>
    <col min="13573" max="13573" width="31.5703125" customWidth="1"/>
    <col min="13825" max="13825" width="36.28515625" bestFit="1" customWidth="1"/>
    <col min="13826" max="13826" width="34.7109375" customWidth="1"/>
    <col min="13827" max="13827" width="22.5703125" customWidth="1"/>
    <col min="13828" max="13828" width="29.42578125" customWidth="1"/>
    <col min="13829" max="13829" width="31.5703125" customWidth="1"/>
    <col min="14081" max="14081" width="36.28515625" bestFit="1" customWidth="1"/>
    <col min="14082" max="14082" width="34.7109375" customWidth="1"/>
    <col min="14083" max="14083" width="22.5703125" customWidth="1"/>
    <col min="14084" max="14084" width="29.42578125" customWidth="1"/>
    <col min="14085" max="14085" width="31.5703125" customWidth="1"/>
    <col min="14337" max="14337" width="36.28515625" bestFit="1" customWidth="1"/>
    <col min="14338" max="14338" width="34.7109375" customWidth="1"/>
    <col min="14339" max="14339" width="22.5703125" customWidth="1"/>
    <col min="14340" max="14340" width="29.42578125" customWidth="1"/>
    <col min="14341" max="14341" width="31.5703125" customWidth="1"/>
    <col min="14593" max="14593" width="36.28515625" bestFit="1" customWidth="1"/>
    <col min="14594" max="14594" width="34.7109375" customWidth="1"/>
    <col min="14595" max="14595" width="22.5703125" customWidth="1"/>
    <col min="14596" max="14596" width="29.42578125" customWidth="1"/>
    <col min="14597" max="14597" width="31.5703125" customWidth="1"/>
    <col min="14849" max="14849" width="36.28515625" bestFit="1" customWidth="1"/>
    <col min="14850" max="14850" width="34.7109375" customWidth="1"/>
    <col min="14851" max="14851" width="22.5703125" customWidth="1"/>
    <col min="14852" max="14852" width="29.42578125" customWidth="1"/>
    <col min="14853" max="14853" width="31.5703125" customWidth="1"/>
    <col min="15105" max="15105" width="36.28515625" bestFit="1" customWidth="1"/>
    <col min="15106" max="15106" width="34.7109375" customWidth="1"/>
    <col min="15107" max="15107" width="22.5703125" customWidth="1"/>
    <col min="15108" max="15108" width="29.42578125" customWidth="1"/>
    <col min="15109" max="15109" width="31.5703125" customWidth="1"/>
    <col min="15361" max="15361" width="36.28515625" bestFit="1" customWidth="1"/>
    <col min="15362" max="15362" width="34.7109375" customWidth="1"/>
    <col min="15363" max="15363" width="22.5703125" customWidth="1"/>
    <col min="15364" max="15364" width="29.42578125" customWidth="1"/>
    <col min="15365" max="15365" width="31.5703125" customWidth="1"/>
    <col min="15617" max="15617" width="36.28515625" bestFit="1" customWidth="1"/>
    <col min="15618" max="15618" width="34.7109375" customWidth="1"/>
    <col min="15619" max="15619" width="22.5703125" customWidth="1"/>
    <col min="15620" max="15620" width="29.42578125" customWidth="1"/>
    <col min="15621" max="15621" width="31.5703125" customWidth="1"/>
    <col min="15873" max="15873" width="36.28515625" bestFit="1" customWidth="1"/>
    <col min="15874" max="15874" width="34.7109375" customWidth="1"/>
    <col min="15875" max="15875" width="22.5703125" customWidth="1"/>
    <col min="15876" max="15876" width="29.42578125" customWidth="1"/>
    <col min="15877" max="15877" width="31.5703125" customWidth="1"/>
    <col min="16129" max="16129" width="36.28515625" bestFit="1" customWidth="1"/>
    <col min="16130" max="16130" width="34.7109375" customWidth="1"/>
    <col min="16131" max="16131" width="22.5703125" customWidth="1"/>
    <col min="16132" max="16132" width="29.42578125" customWidth="1"/>
    <col min="16133" max="16133" width="31.5703125" customWidth="1"/>
  </cols>
  <sheetData>
    <row r="1" spans="1:5" ht="15" x14ac:dyDescent="0.25">
      <c r="A1" s="1" t="s">
        <v>88</v>
      </c>
      <c r="B1" s="1" t="s">
        <v>0</v>
      </c>
      <c r="C1" s="2"/>
    </row>
    <row r="2" spans="1:5" ht="15" x14ac:dyDescent="0.25">
      <c r="A2" s="1"/>
      <c r="B2" s="2"/>
      <c r="C2" s="2"/>
    </row>
    <row r="3" spans="1:5" ht="15" x14ac:dyDescent="0.25">
      <c r="A3" s="1" t="s">
        <v>1</v>
      </c>
      <c r="B3" s="3" t="str">
        <f>[1]cartridge_gun_rtu!B1</f>
        <v>2, 4</v>
      </c>
      <c r="C3" s="2"/>
    </row>
    <row r="4" spans="1:5" ht="15" x14ac:dyDescent="0.25">
      <c r="A4" s="1" t="s">
        <v>2</v>
      </c>
      <c r="B4" s="3" t="str">
        <f>[1]cartridge_gun_rtu!B3</f>
        <v>Application with a cartridge gun</v>
      </c>
      <c r="C4" s="2"/>
    </row>
    <row r="5" spans="1:5" ht="15" x14ac:dyDescent="0.25">
      <c r="A5" s="1"/>
      <c r="B5" s="4"/>
      <c r="C5" s="2"/>
    </row>
    <row r="6" spans="1:5" s="6" customFormat="1" ht="15" x14ac:dyDescent="0.25">
      <c r="A6" s="5"/>
      <c r="B6" s="289" t="s">
        <v>3</v>
      </c>
      <c r="C6" s="290"/>
      <c r="D6" s="291" t="s">
        <v>4</v>
      </c>
      <c r="E6" s="290"/>
    </row>
    <row r="7" spans="1:5" s="11" customFormat="1" ht="14.25" x14ac:dyDescent="0.2">
      <c r="A7" s="7" t="s">
        <v>5</v>
      </c>
      <c r="B7" s="8" t="s">
        <v>6</v>
      </c>
      <c r="C7" s="9" t="s">
        <v>7</v>
      </c>
      <c r="D7" s="10" t="s">
        <v>8</v>
      </c>
      <c r="E7" s="10" t="s">
        <v>9</v>
      </c>
    </row>
    <row r="8" spans="1:5" ht="14.25" x14ac:dyDescent="0.2">
      <c r="A8" s="12"/>
      <c r="B8" s="13" t="s">
        <v>10</v>
      </c>
      <c r="C8" s="13" t="s">
        <v>11</v>
      </c>
      <c r="D8" s="14" t="s">
        <v>10</v>
      </c>
      <c r="E8" s="13" t="s">
        <v>11</v>
      </c>
    </row>
    <row r="9" spans="1:5" ht="14.25" x14ac:dyDescent="0.2">
      <c r="A9" s="15" t="str">
        <f>[1]cartridge_gun_rtu!A8</f>
        <v>a.s.: Imidacloprid</v>
      </c>
      <c r="B9" s="16" t="str">
        <f>[1]cartridge_gun_rtu!B8</f>
        <v>not expected</v>
      </c>
      <c r="C9" s="17">
        <f>[1]cartridge_gun_rtu!D8</f>
        <v>2.9574225569495924</v>
      </c>
      <c r="D9" s="17" t="str">
        <f>[1]cartridge_gun_rtu!E8</f>
        <v>not expected</v>
      </c>
      <c r="E9" s="17">
        <f>[1]cartridge_gun_rtu!F8</f>
        <v>0.29574225569495927</v>
      </c>
    </row>
    <row r="10" spans="1:5" ht="14.25" x14ac:dyDescent="0.2">
      <c r="A10" s="2"/>
      <c r="B10" s="2"/>
      <c r="C10" s="2"/>
    </row>
    <row r="11" spans="1:5" ht="15" x14ac:dyDescent="0.25">
      <c r="A11" s="1" t="s">
        <v>1</v>
      </c>
      <c r="B11" s="18" t="str">
        <f>[1]rtu_bait_station_open_design!B1</f>
        <v>6, 7, 8</v>
      </c>
      <c r="C11" s="2"/>
    </row>
    <row r="12" spans="1:5" ht="15" x14ac:dyDescent="0.25">
      <c r="A12" s="1" t="s">
        <v>2</v>
      </c>
      <c r="B12" s="18" t="str">
        <f>[1]rtu_bait_station_open_design!B3</f>
        <v>Ready-to-use bait station</v>
      </c>
      <c r="C12" s="2"/>
    </row>
    <row r="13" spans="1:5" ht="15" x14ac:dyDescent="0.25">
      <c r="A13" s="1"/>
      <c r="B13" s="4"/>
      <c r="C13" s="2"/>
    </row>
    <row r="14" spans="1:5" ht="15" x14ac:dyDescent="0.25">
      <c r="A14" s="5"/>
      <c r="B14" s="289" t="s">
        <v>3</v>
      </c>
      <c r="C14" s="290"/>
      <c r="D14" s="291" t="s">
        <v>4</v>
      </c>
      <c r="E14" s="290"/>
    </row>
    <row r="15" spans="1:5" ht="14.25" x14ac:dyDescent="0.2">
      <c r="A15" s="7" t="s">
        <v>5</v>
      </c>
      <c r="B15" s="8" t="s">
        <v>6</v>
      </c>
      <c r="C15" s="9" t="s">
        <v>7</v>
      </c>
      <c r="D15" s="10" t="s">
        <v>8</v>
      </c>
      <c r="E15" s="10" t="s">
        <v>9</v>
      </c>
    </row>
    <row r="16" spans="1:5" ht="14.25" x14ac:dyDescent="0.2">
      <c r="A16" s="12"/>
      <c r="B16" s="13" t="s">
        <v>10</v>
      </c>
      <c r="C16" s="13" t="s">
        <v>11</v>
      </c>
      <c r="D16" s="14" t="s">
        <v>10</v>
      </c>
      <c r="E16" s="13" t="s">
        <v>11</v>
      </c>
    </row>
    <row r="17" spans="1:5" ht="14.25" x14ac:dyDescent="0.2">
      <c r="A17" s="15" t="str">
        <f>[1]rtu_bait_station_open_design!A8</f>
        <v>a.s.: Imidacloprid</v>
      </c>
      <c r="B17" s="16" t="str">
        <f>[1]rtu_bait_station_open_design!B8</f>
        <v>not expected</v>
      </c>
      <c r="C17" s="17">
        <f>[1]rtu_bait_station_open_design!D8</f>
        <v>4.7993750000000004</v>
      </c>
      <c r="D17" s="17" t="str">
        <f>[1]rtu_bait_station_open_design!E8</f>
        <v>not expected</v>
      </c>
      <c r="E17" s="17">
        <f>[1]rtu_bait_station_open_design!F8</f>
        <v>0.47993750000000002</v>
      </c>
    </row>
    <row r="18" spans="1:5" ht="14.25" x14ac:dyDescent="0.2">
      <c r="A18" s="2"/>
      <c r="B18" s="2"/>
      <c r="C18" s="2"/>
    </row>
    <row r="19" spans="1:5" ht="15" x14ac:dyDescent="0.25">
      <c r="A19" s="19"/>
      <c r="B19" s="2"/>
      <c r="C19" s="2"/>
    </row>
    <row r="20" spans="1:5" ht="14.25" x14ac:dyDescent="0.2">
      <c r="A20" s="4"/>
      <c r="B20" s="2"/>
      <c r="C20" s="2"/>
    </row>
    <row r="21" spans="1:5" ht="14.25" x14ac:dyDescent="0.2">
      <c r="A21" s="2"/>
      <c r="B21" s="2"/>
      <c r="C21" s="2"/>
    </row>
    <row r="22" spans="1:5" ht="15" x14ac:dyDescent="0.25">
      <c r="A22" s="18"/>
      <c r="B22" s="2"/>
      <c r="C22" s="2"/>
    </row>
    <row r="23" spans="1:5" ht="14.25" x14ac:dyDescent="0.2">
      <c r="A23" s="2"/>
      <c r="B23" s="20"/>
      <c r="C23" s="2"/>
    </row>
    <row r="24" spans="1:5" ht="14.25" x14ac:dyDescent="0.2">
      <c r="A24" s="2"/>
      <c r="B24" s="21"/>
      <c r="C24" s="2"/>
    </row>
    <row r="25" spans="1:5" ht="14.25" x14ac:dyDescent="0.2">
      <c r="A25" s="2"/>
      <c r="B25" s="22"/>
      <c r="C25" s="2"/>
    </row>
    <row r="26" spans="1:5" ht="14.25" x14ac:dyDescent="0.2">
      <c r="A26" s="2"/>
      <c r="B26" s="23"/>
      <c r="C26" s="2"/>
    </row>
    <row r="27" spans="1:5" ht="14.25" x14ac:dyDescent="0.2">
      <c r="A27" s="2"/>
      <c r="B27" s="22"/>
      <c r="C27" s="2"/>
    </row>
    <row r="28" spans="1:5" ht="14.25" x14ac:dyDescent="0.2">
      <c r="A28" s="2"/>
      <c r="B28" s="22"/>
      <c r="C28" s="2"/>
    </row>
    <row r="29" spans="1:5" ht="14.25" x14ac:dyDescent="0.2">
      <c r="A29" s="2"/>
      <c r="B29" s="2"/>
      <c r="C29" s="2"/>
    </row>
    <row r="30" spans="1:5" ht="14.25" x14ac:dyDescent="0.2">
      <c r="A30" s="2"/>
      <c r="B30" s="2"/>
      <c r="C30" s="2"/>
    </row>
    <row r="31" spans="1:5" ht="15" x14ac:dyDescent="0.25">
      <c r="A31" s="18"/>
      <c r="B31" s="2"/>
      <c r="C31" s="2"/>
    </row>
    <row r="32" spans="1:5" ht="14.25" x14ac:dyDescent="0.2">
      <c r="A32" s="2"/>
      <c r="B32" s="2"/>
      <c r="C32" s="2"/>
    </row>
    <row r="33" spans="1:3" ht="14.25" x14ac:dyDescent="0.2">
      <c r="A33" s="2"/>
      <c r="B33" s="24"/>
      <c r="C33" s="2"/>
    </row>
    <row r="34" spans="1:3" ht="14.25" x14ac:dyDescent="0.2">
      <c r="A34" s="2"/>
      <c r="B34" s="2"/>
      <c r="C34" s="2"/>
    </row>
    <row r="35" spans="1:3" ht="14.25" x14ac:dyDescent="0.2">
      <c r="A35" s="2"/>
      <c r="B35" s="2"/>
      <c r="C35" s="2"/>
    </row>
    <row r="36" spans="1:3" ht="14.25" x14ac:dyDescent="0.2">
      <c r="A36" s="2"/>
      <c r="B36" s="2"/>
      <c r="C36" s="2"/>
    </row>
    <row r="37" spans="1:3" ht="14.25" x14ac:dyDescent="0.2">
      <c r="A37" s="2"/>
      <c r="B37" s="2"/>
      <c r="C37" s="2"/>
    </row>
    <row r="38" spans="1:3" ht="14.25" x14ac:dyDescent="0.2">
      <c r="A38" s="2"/>
      <c r="B38" s="2"/>
      <c r="C38" s="2"/>
    </row>
    <row r="39" spans="1:3" ht="14.25" x14ac:dyDescent="0.2">
      <c r="A39" s="2"/>
      <c r="B39" s="2"/>
      <c r="C39" s="2"/>
    </row>
    <row r="40" spans="1:3" ht="15" x14ac:dyDescent="0.25">
      <c r="A40" s="18"/>
      <c r="B40" s="2"/>
      <c r="C40" s="2"/>
    </row>
    <row r="41" spans="1:3" ht="14.25" x14ac:dyDescent="0.2">
      <c r="A41" s="2"/>
      <c r="B41" s="2"/>
      <c r="C41" s="2"/>
    </row>
    <row r="42" spans="1:3" ht="14.25" x14ac:dyDescent="0.2">
      <c r="A42" s="2"/>
      <c r="B42" s="2"/>
      <c r="C42" s="2"/>
    </row>
    <row r="43" spans="1:3" ht="14.25" x14ac:dyDescent="0.2">
      <c r="A43" s="2"/>
      <c r="B43" s="2"/>
      <c r="C43" s="2"/>
    </row>
    <row r="44" spans="1:3" ht="14.25" x14ac:dyDescent="0.2">
      <c r="A44" s="2"/>
      <c r="B44" s="2"/>
      <c r="C44" s="2"/>
    </row>
    <row r="45" spans="1:3" ht="14.25" x14ac:dyDescent="0.2">
      <c r="A45" s="22"/>
      <c r="B45" s="22"/>
      <c r="C45" s="2"/>
    </row>
    <row r="46" spans="1:3" ht="14.25" x14ac:dyDescent="0.2">
      <c r="A46" s="22"/>
      <c r="B46" s="22"/>
      <c r="C46" s="2"/>
    </row>
    <row r="47" spans="1:3" ht="14.25" x14ac:dyDescent="0.2">
      <c r="A47" s="22"/>
      <c r="B47" s="22"/>
      <c r="C47" s="2"/>
    </row>
    <row r="48" spans="1:3" ht="14.25" x14ac:dyDescent="0.2">
      <c r="A48" s="22"/>
      <c r="B48" s="22"/>
      <c r="C48" s="2"/>
    </row>
    <row r="49" spans="1:3" ht="14.25" x14ac:dyDescent="0.2">
      <c r="A49" s="22"/>
      <c r="B49" s="22"/>
      <c r="C49" s="2"/>
    </row>
    <row r="50" spans="1:3" ht="14.25" x14ac:dyDescent="0.2">
      <c r="A50" s="22"/>
      <c r="B50" s="22"/>
      <c r="C50" s="2"/>
    </row>
    <row r="51" spans="1:3" ht="14.25" x14ac:dyDescent="0.2">
      <c r="A51" s="22"/>
      <c r="B51" s="22"/>
      <c r="C51" s="2"/>
    </row>
    <row r="52" spans="1:3" ht="14.25" x14ac:dyDescent="0.2">
      <c r="A52" s="22"/>
      <c r="B52" s="22"/>
      <c r="C52" s="2"/>
    </row>
  </sheetData>
  <sheetProtection algorithmName="SHA-512" hashValue="nLewrBjyGhy4tup4SlI4EJVRyHOQCaaMVyb8RvxzT/Res7XtSTIdpT3dKfGah/TwqktekGqkLXA5/JdpCQbt3g==" saltValue="ijbFpE/hguQ9cw3orcEZuA==" spinCount="100000" sheet="1"/>
  <mergeCells count="4">
    <mergeCell ref="B6:C6"/>
    <mergeCell ref="D6:E6"/>
    <mergeCell ref="B14:C14"/>
    <mergeCell ref="D14:E14"/>
  </mergeCells>
  <pageMargins left="0.37" right="0.3" top="0.984251969" bottom="0.984251969" header="0.4921259845" footer="0.4921259845"/>
  <pageSetup paperSize="9" orientation="landscape" horizontalDpi="300" verticalDpi="300" r:id="rId1"/>
  <headerFooter alignWithMargins="0">
    <oddFooter>&amp;L&amp;A&amp;R&amp;8&amp;Z&amp;F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7"/>
  <sheetViews>
    <sheetView topLeftCell="A26" workbookViewId="0">
      <selection activeCell="H16" sqref="H16"/>
    </sheetView>
  </sheetViews>
  <sheetFormatPr baseColWidth="10" defaultRowHeight="12.75" x14ac:dyDescent="0.2"/>
  <cols>
    <col min="1" max="1" width="30.5703125" style="28" customWidth="1"/>
    <col min="2" max="2" width="14.42578125" style="28" customWidth="1"/>
    <col min="3" max="3" width="17.28515625" style="28" customWidth="1"/>
    <col min="4" max="4" width="28.7109375" style="28" customWidth="1"/>
    <col min="5" max="6" width="15" style="28" customWidth="1"/>
    <col min="7" max="237" width="11.42578125" style="28"/>
    <col min="238" max="238" width="30.5703125" style="28" customWidth="1"/>
    <col min="239" max="239" width="14.42578125" style="28" customWidth="1"/>
    <col min="240" max="240" width="17.28515625" style="28" customWidth="1"/>
    <col min="241" max="241" width="28.7109375" style="28" customWidth="1"/>
    <col min="242" max="243" width="15" style="28" customWidth="1"/>
    <col min="244" max="244" width="5.5703125" style="28" customWidth="1"/>
    <col min="245" max="245" width="10.28515625" style="28" bestFit="1" customWidth="1"/>
    <col min="246" max="493" width="11.42578125" style="28"/>
    <col min="494" max="494" width="30.5703125" style="28" customWidth="1"/>
    <col min="495" max="495" width="14.42578125" style="28" customWidth="1"/>
    <col min="496" max="496" width="17.28515625" style="28" customWidth="1"/>
    <col min="497" max="497" width="28.7109375" style="28" customWidth="1"/>
    <col min="498" max="499" width="15" style="28" customWidth="1"/>
    <col min="500" max="500" width="5.5703125" style="28" customWidth="1"/>
    <col min="501" max="501" width="10.28515625" style="28" bestFit="1" customWidth="1"/>
    <col min="502" max="749" width="11.42578125" style="28"/>
    <col min="750" max="750" width="30.5703125" style="28" customWidth="1"/>
    <col min="751" max="751" width="14.42578125" style="28" customWidth="1"/>
    <col min="752" max="752" width="17.28515625" style="28" customWidth="1"/>
    <col min="753" max="753" width="28.7109375" style="28" customWidth="1"/>
    <col min="754" max="755" width="15" style="28" customWidth="1"/>
    <col min="756" max="756" width="5.5703125" style="28" customWidth="1"/>
    <col min="757" max="757" width="10.28515625" style="28" bestFit="1" customWidth="1"/>
    <col min="758" max="1005" width="11.42578125" style="28"/>
    <col min="1006" max="1006" width="30.5703125" style="28" customWidth="1"/>
    <col min="1007" max="1007" width="14.42578125" style="28" customWidth="1"/>
    <col min="1008" max="1008" width="17.28515625" style="28" customWidth="1"/>
    <col min="1009" max="1009" width="28.7109375" style="28" customWidth="1"/>
    <col min="1010" max="1011" width="15" style="28" customWidth="1"/>
    <col min="1012" max="1012" width="5.5703125" style="28" customWidth="1"/>
    <col min="1013" max="1013" width="10.28515625" style="28" bestFit="1" customWidth="1"/>
    <col min="1014" max="1261" width="11.42578125" style="28"/>
    <col min="1262" max="1262" width="30.5703125" style="28" customWidth="1"/>
    <col min="1263" max="1263" width="14.42578125" style="28" customWidth="1"/>
    <col min="1264" max="1264" width="17.28515625" style="28" customWidth="1"/>
    <col min="1265" max="1265" width="28.7109375" style="28" customWidth="1"/>
    <col min="1266" max="1267" width="15" style="28" customWidth="1"/>
    <col min="1268" max="1268" width="5.5703125" style="28" customWidth="1"/>
    <col min="1269" max="1269" width="10.28515625" style="28" bestFit="1" customWidth="1"/>
    <col min="1270" max="1517" width="11.42578125" style="28"/>
    <col min="1518" max="1518" width="30.5703125" style="28" customWidth="1"/>
    <col min="1519" max="1519" width="14.42578125" style="28" customWidth="1"/>
    <col min="1520" max="1520" width="17.28515625" style="28" customWidth="1"/>
    <col min="1521" max="1521" width="28.7109375" style="28" customWidth="1"/>
    <col min="1522" max="1523" width="15" style="28" customWidth="1"/>
    <col min="1524" max="1524" width="5.5703125" style="28" customWidth="1"/>
    <col min="1525" max="1525" width="10.28515625" style="28" bestFit="1" customWidth="1"/>
    <col min="1526" max="1773" width="11.42578125" style="28"/>
    <col min="1774" max="1774" width="30.5703125" style="28" customWidth="1"/>
    <col min="1775" max="1775" width="14.42578125" style="28" customWidth="1"/>
    <col min="1776" max="1776" width="17.28515625" style="28" customWidth="1"/>
    <col min="1777" max="1777" width="28.7109375" style="28" customWidth="1"/>
    <col min="1778" max="1779" width="15" style="28" customWidth="1"/>
    <col min="1780" max="1780" width="5.5703125" style="28" customWidth="1"/>
    <col min="1781" max="1781" width="10.28515625" style="28" bestFit="1" customWidth="1"/>
    <col min="1782" max="2029" width="11.42578125" style="28"/>
    <col min="2030" max="2030" width="30.5703125" style="28" customWidth="1"/>
    <col min="2031" max="2031" width="14.42578125" style="28" customWidth="1"/>
    <col min="2032" max="2032" width="17.28515625" style="28" customWidth="1"/>
    <col min="2033" max="2033" width="28.7109375" style="28" customWidth="1"/>
    <col min="2034" max="2035" width="15" style="28" customWidth="1"/>
    <col min="2036" max="2036" width="5.5703125" style="28" customWidth="1"/>
    <col min="2037" max="2037" width="10.28515625" style="28" bestFit="1" customWidth="1"/>
    <col min="2038" max="2285" width="11.42578125" style="28"/>
    <col min="2286" max="2286" width="30.5703125" style="28" customWidth="1"/>
    <col min="2287" max="2287" width="14.42578125" style="28" customWidth="1"/>
    <col min="2288" max="2288" width="17.28515625" style="28" customWidth="1"/>
    <col min="2289" max="2289" width="28.7109375" style="28" customWidth="1"/>
    <col min="2290" max="2291" width="15" style="28" customWidth="1"/>
    <col min="2292" max="2292" width="5.5703125" style="28" customWidth="1"/>
    <col min="2293" max="2293" width="10.28515625" style="28" bestFit="1" customWidth="1"/>
    <col min="2294" max="2541" width="11.42578125" style="28"/>
    <col min="2542" max="2542" width="30.5703125" style="28" customWidth="1"/>
    <col min="2543" max="2543" width="14.42578125" style="28" customWidth="1"/>
    <col min="2544" max="2544" width="17.28515625" style="28" customWidth="1"/>
    <col min="2545" max="2545" width="28.7109375" style="28" customWidth="1"/>
    <col min="2546" max="2547" width="15" style="28" customWidth="1"/>
    <col min="2548" max="2548" width="5.5703125" style="28" customWidth="1"/>
    <col min="2549" max="2549" width="10.28515625" style="28" bestFit="1" customWidth="1"/>
    <col min="2550" max="2797" width="11.42578125" style="28"/>
    <col min="2798" max="2798" width="30.5703125" style="28" customWidth="1"/>
    <col min="2799" max="2799" width="14.42578125" style="28" customWidth="1"/>
    <col min="2800" max="2800" width="17.28515625" style="28" customWidth="1"/>
    <col min="2801" max="2801" width="28.7109375" style="28" customWidth="1"/>
    <col min="2802" max="2803" width="15" style="28" customWidth="1"/>
    <col min="2804" max="2804" width="5.5703125" style="28" customWidth="1"/>
    <col min="2805" max="2805" width="10.28515625" style="28" bestFit="1" customWidth="1"/>
    <col min="2806" max="3053" width="11.42578125" style="28"/>
    <col min="3054" max="3054" width="30.5703125" style="28" customWidth="1"/>
    <col min="3055" max="3055" width="14.42578125" style="28" customWidth="1"/>
    <col min="3056" max="3056" width="17.28515625" style="28" customWidth="1"/>
    <col min="3057" max="3057" width="28.7109375" style="28" customWidth="1"/>
    <col min="3058" max="3059" width="15" style="28" customWidth="1"/>
    <col min="3060" max="3060" width="5.5703125" style="28" customWidth="1"/>
    <col min="3061" max="3061" width="10.28515625" style="28" bestFit="1" customWidth="1"/>
    <col min="3062" max="3309" width="11.42578125" style="28"/>
    <col min="3310" max="3310" width="30.5703125" style="28" customWidth="1"/>
    <col min="3311" max="3311" width="14.42578125" style="28" customWidth="1"/>
    <col min="3312" max="3312" width="17.28515625" style="28" customWidth="1"/>
    <col min="3313" max="3313" width="28.7109375" style="28" customWidth="1"/>
    <col min="3314" max="3315" width="15" style="28" customWidth="1"/>
    <col min="3316" max="3316" width="5.5703125" style="28" customWidth="1"/>
    <col min="3317" max="3317" width="10.28515625" style="28" bestFit="1" customWidth="1"/>
    <col min="3318" max="3565" width="11.42578125" style="28"/>
    <col min="3566" max="3566" width="30.5703125" style="28" customWidth="1"/>
    <col min="3567" max="3567" width="14.42578125" style="28" customWidth="1"/>
    <col min="3568" max="3568" width="17.28515625" style="28" customWidth="1"/>
    <col min="3569" max="3569" width="28.7109375" style="28" customWidth="1"/>
    <col min="3570" max="3571" width="15" style="28" customWidth="1"/>
    <col min="3572" max="3572" width="5.5703125" style="28" customWidth="1"/>
    <col min="3573" max="3573" width="10.28515625" style="28" bestFit="1" customWidth="1"/>
    <col min="3574" max="3821" width="11.42578125" style="28"/>
    <col min="3822" max="3822" width="30.5703125" style="28" customWidth="1"/>
    <col min="3823" max="3823" width="14.42578125" style="28" customWidth="1"/>
    <col min="3824" max="3824" width="17.28515625" style="28" customWidth="1"/>
    <col min="3825" max="3825" width="28.7109375" style="28" customWidth="1"/>
    <col min="3826" max="3827" width="15" style="28" customWidth="1"/>
    <col min="3828" max="3828" width="5.5703125" style="28" customWidth="1"/>
    <col min="3829" max="3829" width="10.28515625" style="28" bestFit="1" customWidth="1"/>
    <col min="3830" max="4077" width="11.42578125" style="28"/>
    <col min="4078" max="4078" width="30.5703125" style="28" customWidth="1"/>
    <col min="4079" max="4079" width="14.42578125" style="28" customWidth="1"/>
    <col min="4080" max="4080" width="17.28515625" style="28" customWidth="1"/>
    <col min="4081" max="4081" width="28.7109375" style="28" customWidth="1"/>
    <col min="4082" max="4083" width="15" style="28" customWidth="1"/>
    <col min="4084" max="4084" width="5.5703125" style="28" customWidth="1"/>
    <col min="4085" max="4085" width="10.28515625" style="28" bestFit="1" customWidth="1"/>
    <col min="4086" max="4333" width="11.42578125" style="28"/>
    <col min="4334" max="4334" width="30.5703125" style="28" customWidth="1"/>
    <col min="4335" max="4335" width="14.42578125" style="28" customWidth="1"/>
    <col min="4336" max="4336" width="17.28515625" style="28" customWidth="1"/>
    <col min="4337" max="4337" width="28.7109375" style="28" customWidth="1"/>
    <col min="4338" max="4339" width="15" style="28" customWidth="1"/>
    <col min="4340" max="4340" width="5.5703125" style="28" customWidth="1"/>
    <col min="4341" max="4341" width="10.28515625" style="28" bestFit="1" customWidth="1"/>
    <col min="4342" max="4589" width="11.42578125" style="28"/>
    <col min="4590" max="4590" width="30.5703125" style="28" customWidth="1"/>
    <col min="4591" max="4591" width="14.42578125" style="28" customWidth="1"/>
    <col min="4592" max="4592" width="17.28515625" style="28" customWidth="1"/>
    <col min="4593" max="4593" width="28.7109375" style="28" customWidth="1"/>
    <col min="4594" max="4595" width="15" style="28" customWidth="1"/>
    <col min="4596" max="4596" width="5.5703125" style="28" customWidth="1"/>
    <col min="4597" max="4597" width="10.28515625" style="28" bestFit="1" customWidth="1"/>
    <col min="4598" max="4845" width="11.42578125" style="28"/>
    <col min="4846" max="4846" width="30.5703125" style="28" customWidth="1"/>
    <col min="4847" max="4847" width="14.42578125" style="28" customWidth="1"/>
    <col min="4848" max="4848" width="17.28515625" style="28" customWidth="1"/>
    <col min="4849" max="4849" width="28.7109375" style="28" customWidth="1"/>
    <col min="4850" max="4851" width="15" style="28" customWidth="1"/>
    <col min="4852" max="4852" width="5.5703125" style="28" customWidth="1"/>
    <col min="4853" max="4853" width="10.28515625" style="28" bestFit="1" customWidth="1"/>
    <col min="4854" max="5101" width="11.42578125" style="28"/>
    <col min="5102" max="5102" width="30.5703125" style="28" customWidth="1"/>
    <col min="5103" max="5103" width="14.42578125" style="28" customWidth="1"/>
    <col min="5104" max="5104" width="17.28515625" style="28" customWidth="1"/>
    <col min="5105" max="5105" width="28.7109375" style="28" customWidth="1"/>
    <col min="5106" max="5107" width="15" style="28" customWidth="1"/>
    <col min="5108" max="5108" width="5.5703125" style="28" customWidth="1"/>
    <col min="5109" max="5109" width="10.28515625" style="28" bestFit="1" customWidth="1"/>
    <col min="5110" max="5357" width="11.42578125" style="28"/>
    <col min="5358" max="5358" width="30.5703125" style="28" customWidth="1"/>
    <col min="5359" max="5359" width="14.42578125" style="28" customWidth="1"/>
    <col min="5360" max="5360" width="17.28515625" style="28" customWidth="1"/>
    <col min="5361" max="5361" width="28.7109375" style="28" customWidth="1"/>
    <col min="5362" max="5363" width="15" style="28" customWidth="1"/>
    <col min="5364" max="5364" width="5.5703125" style="28" customWidth="1"/>
    <col min="5365" max="5365" width="10.28515625" style="28" bestFit="1" customWidth="1"/>
    <col min="5366" max="5613" width="11.42578125" style="28"/>
    <col min="5614" max="5614" width="30.5703125" style="28" customWidth="1"/>
    <col min="5615" max="5615" width="14.42578125" style="28" customWidth="1"/>
    <col min="5616" max="5616" width="17.28515625" style="28" customWidth="1"/>
    <col min="5617" max="5617" width="28.7109375" style="28" customWidth="1"/>
    <col min="5618" max="5619" width="15" style="28" customWidth="1"/>
    <col min="5620" max="5620" width="5.5703125" style="28" customWidth="1"/>
    <col min="5621" max="5621" width="10.28515625" style="28" bestFit="1" customWidth="1"/>
    <col min="5622" max="5869" width="11.42578125" style="28"/>
    <col min="5870" max="5870" width="30.5703125" style="28" customWidth="1"/>
    <col min="5871" max="5871" width="14.42578125" style="28" customWidth="1"/>
    <col min="5872" max="5872" width="17.28515625" style="28" customWidth="1"/>
    <col min="5873" max="5873" width="28.7109375" style="28" customWidth="1"/>
    <col min="5874" max="5875" width="15" style="28" customWidth="1"/>
    <col min="5876" max="5876" width="5.5703125" style="28" customWidth="1"/>
    <col min="5877" max="5877" width="10.28515625" style="28" bestFit="1" customWidth="1"/>
    <col min="5878" max="6125" width="11.42578125" style="28"/>
    <col min="6126" max="6126" width="30.5703125" style="28" customWidth="1"/>
    <col min="6127" max="6127" width="14.42578125" style="28" customWidth="1"/>
    <col min="6128" max="6128" width="17.28515625" style="28" customWidth="1"/>
    <col min="6129" max="6129" width="28.7109375" style="28" customWidth="1"/>
    <col min="6130" max="6131" width="15" style="28" customWidth="1"/>
    <col min="6132" max="6132" width="5.5703125" style="28" customWidth="1"/>
    <col min="6133" max="6133" width="10.28515625" style="28" bestFit="1" customWidth="1"/>
    <col min="6134" max="6381" width="11.42578125" style="28"/>
    <col min="6382" max="6382" width="30.5703125" style="28" customWidth="1"/>
    <col min="6383" max="6383" width="14.42578125" style="28" customWidth="1"/>
    <col min="6384" max="6384" width="17.28515625" style="28" customWidth="1"/>
    <col min="6385" max="6385" width="28.7109375" style="28" customWidth="1"/>
    <col min="6386" max="6387" width="15" style="28" customWidth="1"/>
    <col min="6388" max="6388" width="5.5703125" style="28" customWidth="1"/>
    <col min="6389" max="6389" width="10.28515625" style="28" bestFit="1" customWidth="1"/>
    <col min="6390" max="6637" width="11.42578125" style="28"/>
    <col min="6638" max="6638" width="30.5703125" style="28" customWidth="1"/>
    <col min="6639" max="6639" width="14.42578125" style="28" customWidth="1"/>
    <col min="6640" max="6640" width="17.28515625" style="28" customWidth="1"/>
    <col min="6641" max="6641" width="28.7109375" style="28" customWidth="1"/>
    <col min="6642" max="6643" width="15" style="28" customWidth="1"/>
    <col min="6644" max="6644" width="5.5703125" style="28" customWidth="1"/>
    <col min="6645" max="6645" width="10.28515625" style="28" bestFit="1" customWidth="1"/>
    <col min="6646" max="6893" width="11.42578125" style="28"/>
    <col min="6894" max="6894" width="30.5703125" style="28" customWidth="1"/>
    <col min="6895" max="6895" width="14.42578125" style="28" customWidth="1"/>
    <col min="6896" max="6896" width="17.28515625" style="28" customWidth="1"/>
    <col min="6897" max="6897" width="28.7109375" style="28" customWidth="1"/>
    <col min="6898" max="6899" width="15" style="28" customWidth="1"/>
    <col min="6900" max="6900" width="5.5703125" style="28" customWidth="1"/>
    <col min="6901" max="6901" width="10.28515625" style="28" bestFit="1" customWidth="1"/>
    <col min="6902" max="7149" width="11.42578125" style="28"/>
    <col min="7150" max="7150" width="30.5703125" style="28" customWidth="1"/>
    <col min="7151" max="7151" width="14.42578125" style="28" customWidth="1"/>
    <col min="7152" max="7152" width="17.28515625" style="28" customWidth="1"/>
    <col min="7153" max="7153" width="28.7109375" style="28" customWidth="1"/>
    <col min="7154" max="7155" width="15" style="28" customWidth="1"/>
    <col min="7156" max="7156" width="5.5703125" style="28" customWidth="1"/>
    <col min="7157" max="7157" width="10.28515625" style="28" bestFit="1" customWidth="1"/>
    <col min="7158" max="7405" width="11.42578125" style="28"/>
    <col min="7406" max="7406" width="30.5703125" style="28" customWidth="1"/>
    <col min="7407" max="7407" width="14.42578125" style="28" customWidth="1"/>
    <col min="7408" max="7408" width="17.28515625" style="28" customWidth="1"/>
    <col min="7409" max="7409" width="28.7109375" style="28" customWidth="1"/>
    <col min="7410" max="7411" width="15" style="28" customWidth="1"/>
    <col min="7412" max="7412" width="5.5703125" style="28" customWidth="1"/>
    <col min="7413" max="7413" width="10.28515625" style="28" bestFit="1" customWidth="1"/>
    <col min="7414" max="7661" width="11.42578125" style="28"/>
    <col min="7662" max="7662" width="30.5703125" style="28" customWidth="1"/>
    <col min="7663" max="7663" width="14.42578125" style="28" customWidth="1"/>
    <col min="7664" max="7664" width="17.28515625" style="28" customWidth="1"/>
    <col min="7665" max="7665" width="28.7109375" style="28" customWidth="1"/>
    <col min="7666" max="7667" width="15" style="28" customWidth="1"/>
    <col min="7668" max="7668" width="5.5703125" style="28" customWidth="1"/>
    <col min="7669" max="7669" width="10.28515625" style="28" bestFit="1" customWidth="1"/>
    <col min="7670" max="7917" width="11.42578125" style="28"/>
    <col min="7918" max="7918" width="30.5703125" style="28" customWidth="1"/>
    <col min="7919" max="7919" width="14.42578125" style="28" customWidth="1"/>
    <col min="7920" max="7920" width="17.28515625" style="28" customWidth="1"/>
    <col min="7921" max="7921" width="28.7109375" style="28" customWidth="1"/>
    <col min="7922" max="7923" width="15" style="28" customWidth="1"/>
    <col min="7924" max="7924" width="5.5703125" style="28" customWidth="1"/>
    <col min="7925" max="7925" width="10.28515625" style="28" bestFit="1" customWidth="1"/>
    <col min="7926" max="8173" width="11.42578125" style="28"/>
    <col min="8174" max="8174" width="30.5703125" style="28" customWidth="1"/>
    <col min="8175" max="8175" width="14.42578125" style="28" customWidth="1"/>
    <col min="8176" max="8176" width="17.28515625" style="28" customWidth="1"/>
    <col min="8177" max="8177" width="28.7109375" style="28" customWidth="1"/>
    <col min="8178" max="8179" width="15" style="28" customWidth="1"/>
    <col min="8180" max="8180" width="5.5703125" style="28" customWidth="1"/>
    <col min="8181" max="8181" width="10.28515625" style="28" bestFit="1" customWidth="1"/>
    <col min="8182" max="8429" width="11.42578125" style="28"/>
    <col min="8430" max="8430" width="30.5703125" style="28" customWidth="1"/>
    <col min="8431" max="8431" width="14.42578125" style="28" customWidth="1"/>
    <col min="8432" max="8432" width="17.28515625" style="28" customWidth="1"/>
    <col min="8433" max="8433" width="28.7109375" style="28" customWidth="1"/>
    <col min="8434" max="8435" width="15" style="28" customWidth="1"/>
    <col min="8436" max="8436" width="5.5703125" style="28" customWidth="1"/>
    <col min="8437" max="8437" width="10.28515625" style="28" bestFit="1" customWidth="1"/>
    <col min="8438" max="8685" width="11.42578125" style="28"/>
    <col min="8686" max="8686" width="30.5703125" style="28" customWidth="1"/>
    <col min="8687" max="8687" width="14.42578125" style="28" customWidth="1"/>
    <col min="8688" max="8688" width="17.28515625" style="28" customWidth="1"/>
    <col min="8689" max="8689" width="28.7109375" style="28" customWidth="1"/>
    <col min="8690" max="8691" width="15" style="28" customWidth="1"/>
    <col min="8692" max="8692" width="5.5703125" style="28" customWidth="1"/>
    <col min="8693" max="8693" width="10.28515625" style="28" bestFit="1" customWidth="1"/>
    <col min="8694" max="8941" width="11.42578125" style="28"/>
    <col min="8942" max="8942" width="30.5703125" style="28" customWidth="1"/>
    <col min="8943" max="8943" width="14.42578125" style="28" customWidth="1"/>
    <col min="8944" max="8944" width="17.28515625" style="28" customWidth="1"/>
    <col min="8945" max="8945" width="28.7109375" style="28" customWidth="1"/>
    <col min="8946" max="8947" width="15" style="28" customWidth="1"/>
    <col min="8948" max="8948" width="5.5703125" style="28" customWidth="1"/>
    <col min="8949" max="8949" width="10.28515625" style="28" bestFit="1" customWidth="1"/>
    <col min="8950" max="9197" width="11.42578125" style="28"/>
    <col min="9198" max="9198" width="30.5703125" style="28" customWidth="1"/>
    <col min="9199" max="9199" width="14.42578125" style="28" customWidth="1"/>
    <col min="9200" max="9200" width="17.28515625" style="28" customWidth="1"/>
    <col min="9201" max="9201" width="28.7109375" style="28" customWidth="1"/>
    <col min="9202" max="9203" width="15" style="28" customWidth="1"/>
    <col min="9204" max="9204" width="5.5703125" style="28" customWidth="1"/>
    <col min="9205" max="9205" width="10.28515625" style="28" bestFit="1" customWidth="1"/>
    <col min="9206" max="9453" width="11.42578125" style="28"/>
    <col min="9454" max="9454" width="30.5703125" style="28" customWidth="1"/>
    <col min="9455" max="9455" width="14.42578125" style="28" customWidth="1"/>
    <col min="9456" max="9456" width="17.28515625" style="28" customWidth="1"/>
    <col min="9457" max="9457" width="28.7109375" style="28" customWidth="1"/>
    <col min="9458" max="9459" width="15" style="28" customWidth="1"/>
    <col min="9460" max="9460" width="5.5703125" style="28" customWidth="1"/>
    <col min="9461" max="9461" width="10.28515625" style="28" bestFit="1" customWidth="1"/>
    <col min="9462" max="9709" width="11.42578125" style="28"/>
    <col min="9710" max="9710" width="30.5703125" style="28" customWidth="1"/>
    <col min="9711" max="9711" width="14.42578125" style="28" customWidth="1"/>
    <col min="9712" max="9712" width="17.28515625" style="28" customWidth="1"/>
    <col min="9713" max="9713" width="28.7109375" style="28" customWidth="1"/>
    <col min="9714" max="9715" width="15" style="28" customWidth="1"/>
    <col min="9716" max="9716" width="5.5703125" style="28" customWidth="1"/>
    <col min="9717" max="9717" width="10.28515625" style="28" bestFit="1" customWidth="1"/>
    <col min="9718" max="9965" width="11.42578125" style="28"/>
    <col min="9966" max="9966" width="30.5703125" style="28" customWidth="1"/>
    <col min="9967" max="9967" width="14.42578125" style="28" customWidth="1"/>
    <col min="9968" max="9968" width="17.28515625" style="28" customWidth="1"/>
    <col min="9969" max="9969" width="28.7109375" style="28" customWidth="1"/>
    <col min="9970" max="9971" width="15" style="28" customWidth="1"/>
    <col min="9972" max="9972" width="5.5703125" style="28" customWidth="1"/>
    <col min="9973" max="9973" width="10.28515625" style="28" bestFit="1" customWidth="1"/>
    <col min="9974" max="10221" width="11.42578125" style="28"/>
    <col min="10222" max="10222" width="30.5703125" style="28" customWidth="1"/>
    <col min="10223" max="10223" width="14.42578125" style="28" customWidth="1"/>
    <col min="10224" max="10224" width="17.28515625" style="28" customWidth="1"/>
    <col min="10225" max="10225" width="28.7109375" style="28" customWidth="1"/>
    <col min="10226" max="10227" width="15" style="28" customWidth="1"/>
    <col min="10228" max="10228" width="5.5703125" style="28" customWidth="1"/>
    <col min="10229" max="10229" width="10.28515625" style="28" bestFit="1" customWidth="1"/>
    <col min="10230" max="10477" width="11.42578125" style="28"/>
    <col min="10478" max="10478" width="30.5703125" style="28" customWidth="1"/>
    <col min="10479" max="10479" width="14.42578125" style="28" customWidth="1"/>
    <col min="10480" max="10480" width="17.28515625" style="28" customWidth="1"/>
    <col min="10481" max="10481" width="28.7109375" style="28" customWidth="1"/>
    <col min="10482" max="10483" width="15" style="28" customWidth="1"/>
    <col min="10484" max="10484" width="5.5703125" style="28" customWidth="1"/>
    <col min="10485" max="10485" width="10.28515625" style="28" bestFit="1" customWidth="1"/>
    <col min="10486" max="10733" width="11.42578125" style="28"/>
    <col min="10734" max="10734" width="30.5703125" style="28" customWidth="1"/>
    <col min="10735" max="10735" width="14.42578125" style="28" customWidth="1"/>
    <col min="10736" max="10736" width="17.28515625" style="28" customWidth="1"/>
    <col min="10737" max="10737" width="28.7109375" style="28" customWidth="1"/>
    <col min="10738" max="10739" width="15" style="28" customWidth="1"/>
    <col min="10740" max="10740" width="5.5703125" style="28" customWidth="1"/>
    <col min="10741" max="10741" width="10.28515625" style="28" bestFit="1" customWidth="1"/>
    <col min="10742" max="10989" width="11.42578125" style="28"/>
    <col min="10990" max="10990" width="30.5703125" style="28" customWidth="1"/>
    <col min="10991" max="10991" width="14.42578125" style="28" customWidth="1"/>
    <col min="10992" max="10992" width="17.28515625" style="28" customWidth="1"/>
    <col min="10993" max="10993" width="28.7109375" style="28" customWidth="1"/>
    <col min="10994" max="10995" width="15" style="28" customWidth="1"/>
    <col min="10996" max="10996" width="5.5703125" style="28" customWidth="1"/>
    <col min="10997" max="10997" width="10.28515625" style="28" bestFit="1" customWidth="1"/>
    <col min="10998" max="11245" width="11.42578125" style="28"/>
    <col min="11246" max="11246" width="30.5703125" style="28" customWidth="1"/>
    <col min="11247" max="11247" width="14.42578125" style="28" customWidth="1"/>
    <col min="11248" max="11248" width="17.28515625" style="28" customWidth="1"/>
    <col min="11249" max="11249" width="28.7109375" style="28" customWidth="1"/>
    <col min="11250" max="11251" width="15" style="28" customWidth="1"/>
    <col min="11252" max="11252" width="5.5703125" style="28" customWidth="1"/>
    <col min="11253" max="11253" width="10.28515625" style="28" bestFit="1" customWidth="1"/>
    <col min="11254" max="11501" width="11.42578125" style="28"/>
    <col min="11502" max="11502" width="30.5703125" style="28" customWidth="1"/>
    <col min="11503" max="11503" width="14.42578125" style="28" customWidth="1"/>
    <col min="11504" max="11504" width="17.28515625" style="28" customWidth="1"/>
    <col min="11505" max="11505" width="28.7109375" style="28" customWidth="1"/>
    <col min="11506" max="11507" width="15" style="28" customWidth="1"/>
    <col min="11508" max="11508" width="5.5703125" style="28" customWidth="1"/>
    <col min="11509" max="11509" width="10.28515625" style="28" bestFit="1" customWidth="1"/>
    <col min="11510" max="11757" width="11.42578125" style="28"/>
    <col min="11758" max="11758" width="30.5703125" style="28" customWidth="1"/>
    <col min="11759" max="11759" width="14.42578125" style="28" customWidth="1"/>
    <col min="11760" max="11760" width="17.28515625" style="28" customWidth="1"/>
    <col min="11761" max="11761" width="28.7109375" style="28" customWidth="1"/>
    <col min="11762" max="11763" width="15" style="28" customWidth="1"/>
    <col min="11764" max="11764" width="5.5703125" style="28" customWidth="1"/>
    <col min="11765" max="11765" width="10.28515625" style="28" bestFit="1" customWidth="1"/>
    <col min="11766" max="12013" width="11.42578125" style="28"/>
    <col min="12014" max="12014" width="30.5703125" style="28" customWidth="1"/>
    <col min="12015" max="12015" width="14.42578125" style="28" customWidth="1"/>
    <col min="12016" max="12016" width="17.28515625" style="28" customWidth="1"/>
    <col min="12017" max="12017" width="28.7109375" style="28" customWidth="1"/>
    <col min="12018" max="12019" width="15" style="28" customWidth="1"/>
    <col min="12020" max="12020" width="5.5703125" style="28" customWidth="1"/>
    <col min="12021" max="12021" width="10.28515625" style="28" bestFit="1" customWidth="1"/>
    <col min="12022" max="12269" width="11.42578125" style="28"/>
    <col min="12270" max="12270" width="30.5703125" style="28" customWidth="1"/>
    <col min="12271" max="12271" width="14.42578125" style="28" customWidth="1"/>
    <col min="12272" max="12272" width="17.28515625" style="28" customWidth="1"/>
    <col min="12273" max="12273" width="28.7109375" style="28" customWidth="1"/>
    <col min="12274" max="12275" width="15" style="28" customWidth="1"/>
    <col min="12276" max="12276" width="5.5703125" style="28" customWidth="1"/>
    <col min="12277" max="12277" width="10.28515625" style="28" bestFit="1" customWidth="1"/>
    <col min="12278" max="12525" width="11.42578125" style="28"/>
    <col min="12526" max="12526" width="30.5703125" style="28" customWidth="1"/>
    <col min="12527" max="12527" width="14.42578125" style="28" customWidth="1"/>
    <col min="12528" max="12528" width="17.28515625" style="28" customWidth="1"/>
    <col min="12529" max="12529" width="28.7109375" style="28" customWidth="1"/>
    <col min="12530" max="12531" width="15" style="28" customWidth="1"/>
    <col min="12532" max="12532" width="5.5703125" style="28" customWidth="1"/>
    <col min="12533" max="12533" width="10.28515625" style="28" bestFit="1" customWidth="1"/>
    <col min="12534" max="12781" width="11.42578125" style="28"/>
    <col min="12782" max="12782" width="30.5703125" style="28" customWidth="1"/>
    <col min="12783" max="12783" width="14.42578125" style="28" customWidth="1"/>
    <col min="12784" max="12784" width="17.28515625" style="28" customWidth="1"/>
    <col min="12785" max="12785" width="28.7109375" style="28" customWidth="1"/>
    <col min="12786" max="12787" width="15" style="28" customWidth="1"/>
    <col min="12788" max="12788" width="5.5703125" style="28" customWidth="1"/>
    <col min="12789" max="12789" width="10.28515625" style="28" bestFit="1" customWidth="1"/>
    <col min="12790" max="13037" width="11.42578125" style="28"/>
    <col min="13038" max="13038" width="30.5703125" style="28" customWidth="1"/>
    <col min="13039" max="13039" width="14.42578125" style="28" customWidth="1"/>
    <col min="13040" max="13040" width="17.28515625" style="28" customWidth="1"/>
    <col min="13041" max="13041" width="28.7109375" style="28" customWidth="1"/>
    <col min="13042" max="13043" width="15" style="28" customWidth="1"/>
    <col min="13044" max="13044" width="5.5703125" style="28" customWidth="1"/>
    <col min="13045" max="13045" width="10.28515625" style="28" bestFit="1" customWidth="1"/>
    <col min="13046" max="13293" width="11.42578125" style="28"/>
    <col min="13294" max="13294" width="30.5703125" style="28" customWidth="1"/>
    <col min="13295" max="13295" width="14.42578125" style="28" customWidth="1"/>
    <col min="13296" max="13296" width="17.28515625" style="28" customWidth="1"/>
    <col min="13297" max="13297" width="28.7109375" style="28" customWidth="1"/>
    <col min="13298" max="13299" width="15" style="28" customWidth="1"/>
    <col min="13300" max="13300" width="5.5703125" style="28" customWidth="1"/>
    <col min="13301" max="13301" width="10.28515625" style="28" bestFit="1" customWidth="1"/>
    <col min="13302" max="13549" width="11.42578125" style="28"/>
    <col min="13550" max="13550" width="30.5703125" style="28" customWidth="1"/>
    <col min="13551" max="13551" width="14.42578125" style="28" customWidth="1"/>
    <col min="13552" max="13552" width="17.28515625" style="28" customWidth="1"/>
    <col min="13553" max="13553" width="28.7109375" style="28" customWidth="1"/>
    <col min="13554" max="13555" width="15" style="28" customWidth="1"/>
    <col min="13556" max="13556" width="5.5703125" style="28" customWidth="1"/>
    <col min="13557" max="13557" width="10.28515625" style="28" bestFit="1" customWidth="1"/>
    <col min="13558" max="13805" width="11.42578125" style="28"/>
    <col min="13806" max="13806" width="30.5703125" style="28" customWidth="1"/>
    <col min="13807" max="13807" width="14.42578125" style="28" customWidth="1"/>
    <col min="13808" max="13808" width="17.28515625" style="28" customWidth="1"/>
    <col min="13809" max="13809" width="28.7109375" style="28" customWidth="1"/>
    <col min="13810" max="13811" width="15" style="28" customWidth="1"/>
    <col min="13812" max="13812" width="5.5703125" style="28" customWidth="1"/>
    <col min="13813" max="13813" width="10.28515625" style="28" bestFit="1" customWidth="1"/>
    <col min="13814" max="14061" width="11.42578125" style="28"/>
    <col min="14062" max="14062" width="30.5703125" style="28" customWidth="1"/>
    <col min="14063" max="14063" width="14.42578125" style="28" customWidth="1"/>
    <col min="14064" max="14064" width="17.28515625" style="28" customWidth="1"/>
    <col min="14065" max="14065" width="28.7109375" style="28" customWidth="1"/>
    <col min="14066" max="14067" width="15" style="28" customWidth="1"/>
    <col min="14068" max="14068" width="5.5703125" style="28" customWidth="1"/>
    <col min="14069" max="14069" width="10.28515625" style="28" bestFit="1" customWidth="1"/>
    <col min="14070" max="14317" width="11.42578125" style="28"/>
    <col min="14318" max="14318" width="30.5703125" style="28" customWidth="1"/>
    <col min="14319" max="14319" width="14.42578125" style="28" customWidth="1"/>
    <col min="14320" max="14320" width="17.28515625" style="28" customWidth="1"/>
    <col min="14321" max="14321" width="28.7109375" style="28" customWidth="1"/>
    <col min="14322" max="14323" width="15" style="28" customWidth="1"/>
    <col min="14324" max="14324" width="5.5703125" style="28" customWidth="1"/>
    <col min="14325" max="14325" width="10.28515625" style="28" bestFit="1" customWidth="1"/>
    <col min="14326" max="14573" width="11.42578125" style="28"/>
    <col min="14574" max="14574" width="30.5703125" style="28" customWidth="1"/>
    <col min="14575" max="14575" width="14.42578125" style="28" customWidth="1"/>
    <col min="14576" max="14576" width="17.28515625" style="28" customWidth="1"/>
    <col min="14577" max="14577" width="28.7109375" style="28" customWidth="1"/>
    <col min="14578" max="14579" width="15" style="28" customWidth="1"/>
    <col min="14580" max="14580" width="5.5703125" style="28" customWidth="1"/>
    <col min="14581" max="14581" width="10.28515625" style="28" bestFit="1" customWidth="1"/>
    <col min="14582" max="14829" width="11.42578125" style="28"/>
    <col min="14830" max="14830" width="30.5703125" style="28" customWidth="1"/>
    <col min="14831" max="14831" width="14.42578125" style="28" customWidth="1"/>
    <col min="14832" max="14832" width="17.28515625" style="28" customWidth="1"/>
    <col min="14833" max="14833" width="28.7109375" style="28" customWidth="1"/>
    <col min="14834" max="14835" width="15" style="28" customWidth="1"/>
    <col min="14836" max="14836" width="5.5703125" style="28" customWidth="1"/>
    <col min="14837" max="14837" width="10.28515625" style="28" bestFit="1" customWidth="1"/>
    <col min="14838" max="15085" width="11.42578125" style="28"/>
    <col min="15086" max="15086" width="30.5703125" style="28" customWidth="1"/>
    <col min="15087" max="15087" width="14.42578125" style="28" customWidth="1"/>
    <col min="15088" max="15088" width="17.28515625" style="28" customWidth="1"/>
    <col min="15089" max="15089" width="28.7109375" style="28" customWidth="1"/>
    <col min="15090" max="15091" width="15" style="28" customWidth="1"/>
    <col min="15092" max="15092" width="5.5703125" style="28" customWidth="1"/>
    <col min="15093" max="15093" width="10.28515625" style="28" bestFit="1" customWidth="1"/>
    <col min="15094" max="15341" width="11.42578125" style="28"/>
    <col min="15342" max="15342" width="30.5703125" style="28" customWidth="1"/>
    <col min="15343" max="15343" width="14.42578125" style="28" customWidth="1"/>
    <col min="15344" max="15344" width="17.28515625" style="28" customWidth="1"/>
    <col min="15345" max="15345" width="28.7109375" style="28" customWidth="1"/>
    <col min="15346" max="15347" width="15" style="28" customWidth="1"/>
    <col min="15348" max="15348" width="5.5703125" style="28" customWidth="1"/>
    <col min="15349" max="15349" width="10.28515625" style="28" bestFit="1" customWidth="1"/>
    <col min="15350" max="15597" width="11.42578125" style="28"/>
    <col min="15598" max="15598" width="30.5703125" style="28" customWidth="1"/>
    <col min="15599" max="15599" width="14.42578125" style="28" customWidth="1"/>
    <col min="15600" max="15600" width="17.28515625" style="28" customWidth="1"/>
    <col min="15601" max="15601" width="28.7109375" style="28" customWidth="1"/>
    <col min="15602" max="15603" width="15" style="28" customWidth="1"/>
    <col min="15604" max="15604" width="5.5703125" style="28" customWidth="1"/>
    <col min="15605" max="15605" width="10.28515625" style="28" bestFit="1" customWidth="1"/>
    <col min="15606" max="15853" width="11.42578125" style="28"/>
    <col min="15854" max="15854" width="30.5703125" style="28" customWidth="1"/>
    <col min="15855" max="15855" width="14.42578125" style="28" customWidth="1"/>
    <col min="15856" max="15856" width="17.28515625" style="28" customWidth="1"/>
    <col min="15857" max="15857" width="28.7109375" style="28" customWidth="1"/>
    <col min="15858" max="15859" width="15" style="28" customWidth="1"/>
    <col min="15860" max="15860" width="5.5703125" style="28" customWidth="1"/>
    <col min="15861" max="15861" width="10.28515625" style="28" bestFit="1" customWidth="1"/>
    <col min="15862" max="16109" width="11.42578125" style="28"/>
    <col min="16110" max="16110" width="30.5703125" style="28" customWidth="1"/>
    <col min="16111" max="16111" width="14.42578125" style="28" customWidth="1"/>
    <col min="16112" max="16112" width="17.28515625" style="28" customWidth="1"/>
    <col min="16113" max="16113" width="28.7109375" style="28" customWidth="1"/>
    <col min="16114" max="16115" width="15" style="28" customWidth="1"/>
    <col min="16116" max="16116" width="5.5703125" style="28" customWidth="1"/>
    <col min="16117" max="16117" width="10.28515625" style="28" bestFit="1" customWidth="1"/>
    <col min="16118" max="16384" width="11.42578125" style="28"/>
  </cols>
  <sheetData>
    <row r="1" spans="1:6" ht="15" x14ac:dyDescent="0.2">
      <c r="A1" s="25" t="s">
        <v>1</v>
      </c>
      <c r="B1" s="25" t="s">
        <v>12</v>
      </c>
      <c r="C1" s="26"/>
      <c r="D1" s="27"/>
    </row>
    <row r="2" spans="1:6" ht="15" x14ac:dyDescent="0.2">
      <c r="A2" s="25" t="s">
        <v>13</v>
      </c>
      <c r="B2" s="255">
        <v>1</v>
      </c>
      <c r="C2" s="26"/>
      <c r="D2" s="27"/>
    </row>
    <row r="3" spans="1:6" ht="15" x14ac:dyDescent="0.2">
      <c r="A3" s="25" t="s">
        <v>2</v>
      </c>
      <c r="B3" s="29" t="s">
        <v>14</v>
      </c>
      <c r="D3" s="27"/>
    </row>
    <row r="4" spans="1:6" ht="15.75" thickBot="1" x14ac:dyDescent="0.25">
      <c r="A4" s="25"/>
      <c r="B4" s="25"/>
      <c r="C4" s="30"/>
      <c r="D4" s="27"/>
    </row>
    <row r="5" spans="1:6" ht="15" x14ac:dyDescent="0.25">
      <c r="A5" s="31"/>
      <c r="B5" s="294" t="s">
        <v>3</v>
      </c>
      <c r="C5" s="295"/>
      <c r="D5" s="296"/>
      <c r="E5" s="32" t="s">
        <v>4</v>
      </c>
      <c r="F5" s="33"/>
    </row>
    <row r="6" spans="1:6" ht="14.25" x14ac:dyDescent="0.2">
      <c r="A6" s="34" t="s">
        <v>15</v>
      </c>
      <c r="B6" s="297" t="s">
        <v>6</v>
      </c>
      <c r="C6" s="298"/>
      <c r="D6" s="35" t="s">
        <v>7</v>
      </c>
      <c r="E6" s="36" t="s">
        <v>8</v>
      </c>
      <c r="F6" s="37" t="s">
        <v>9</v>
      </c>
    </row>
    <row r="7" spans="1:6" ht="14.25" x14ac:dyDescent="0.2">
      <c r="A7" s="39"/>
      <c r="B7" s="299"/>
      <c r="C7" s="300"/>
      <c r="D7" s="40" t="s">
        <v>11</v>
      </c>
      <c r="E7" s="41"/>
      <c r="F7" s="42" t="s">
        <v>11</v>
      </c>
    </row>
    <row r="8" spans="1:6" ht="15" thickBot="1" x14ac:dyDescent="0.25">
      <c r="A8" s="43" t="s">
        <v>17</v>
      </c>
      <c r="B8" s="44" t="s">
        <v>18</v>
      </c>
      <c r="C8" s="45"/>
      <c r="D8" s="46">
        <f>B53</f>
        <v>2.9574225569495924</v>
      </c>
      <c r="E8" s="44" t="s">
        <v>18</v>
      </c>
      <c r="F8" s="47">
        <f>E53</f>
        <v>0.29574225569495927</v>
      </c>
    </row>
    <row r="9" spans="1:6" s="52" customFormat="1" ht="14.25" x14ac:dyDescent="0.2">
      <c r="A9" s="48"/>
      <c r="B9" s="49"/>
      <c r="C9" s="50"/>
      <c r="D9" s="51"/>
      <c r="E9" s="50"/>
      <c r="F9" s="51"/>
    </row>
    <row r="10" spans="1:6" s="55" customFormat="1" x14ac:dyDescent="0.2">
      <c r="A10" s="53" t="s">
        <v>19</v>
      </c>
      <c r="B10" s="53"/>
      <c r="C10" s="54"/>
      <c r="D10" s="54"/>
    </row>
    <row r="11" spans="1:6" s="55" customFormat="1" x14ac:dyDescent="0.2">
      <c r="A11" s="54" t="s">
        <v>20</v>
      </c>
      <c r="B11" s="158" t="s">
        <v>21</v>
      </c>
      <c r="C11" s="254"/>
      <c r="D11" s="54"/>
      <c r="E11" s="56" t="s">
        <v>22</v>
      </c>
      <c r="F11" s="56" t="s">
        <v>23</v>
      </c>
    </row>
    <row r="12" spans="1:6" s="55" customFormat="1" x14ac:dyDescent="0.2">
      <c r="A12" s="57" t="s">
        <v>24</v>
      </c>
      <c r="B12" s="253">
        <v>2.1940000000000001E-2</v>
      </c>
      <c r="C12" s="58" t="s">
        <v>16</v>
      </c>
      <c r="D12" s="234" t="s">
        <v>25</v>
      </c>
      <c r="E12" s="248">
        <v>0.1</v>
      </c>
      <c r="F12" s="249" t="s">
        <v>26</v>
      </c>
    </row>
    <row r="13" spans="1:6" s="55" customFormat="1" x14ac:dyDescent="0.2">
      <c r="A13" s="54" t="s">
        <v>27</v>
      </c>
      <c r="B13" s="158">
        <v>1.25</v>
      </c>
      <c r="C13" s="58" t="s">
        <v>28</v>
      </c>
      <c r="E13" s="59"/>
      <c r="F13" s="60"/>
    </row>
    <row r="14" spans="1:6" s="55" customFormat="1" x14ac:dyDescent="0.2">
      <c r="A14" s="38" t="s">
        <v>29</v>
      </c>
      <c r="B14" s="158">
        <v>0.5</v>
      </c>
      <c r="C14" s="58" t="s">
        <v>30</v>
      </c>
    </row>
    <row r="15" spans="1:6" s="55" customFormat="1" ht="25.5" x14ac:dyDescent="0.2">
      <c r="A15" s="61" t="s">
        <v>31</v>
      </c>
      <c r="B15" s="158">
        <v>0.158</v>
      </c>
      <c r="C15" s="58" t="s">
        <v>30</v>
      </c>
      <c r="D15" s="54"/>
      <c r="E15" s="54"/>
      <c r="F15" s="54"/>
    </row>
    <row r="16" spans="1:6" s="55" customFormat="1" x14ac:dyDescent="0.2">
      <c r="A16" s="55" t="s">
        <v>32</v>
      </c>
      <c r="B16" s="62">
        <f>B15/2</f>
        <v>7.9000000000000001E-2</v>
      </c>
      <c r="C16" s="58" t="s">
        <v>33</v>
      </c>
      <c r="D16" s="54"/>
      <c r="E16" s="54"/>
      <c r="F16" s="54"/>
    </row>
    <row r="17" spans="1:6" s="55" customFormat="1" x14ac:dyDescent="0.2">
      <c r="D17" s="54" t="s">
        <v>16</v>
      </c>
      <c r="E17" s="54"/>
      <c r="F17" s="54"/>
    </row>
    <row r="18" spans="1:6" s="65" customFormat="1" ht="14.25" x14ac:dyDescent="0.2">
      <c r="A18" s="63" t="str">
        <f>A8</f>
        <v>a.s.: Imidacloprid</v>
      </c>
      <c r="B18" s="63"/>
      <c r="C18" s="64"/>
      <c r="D18" s="64"/>
      <c r="E18" s="64"/>
      <c r="F18" s="63" t="s">
        <v>16</v>
      </c>
    </row>
    <row r="19" spans="1:6" s="65" customFormat="1" ht="15" thickBot="1" x14ac:dyDescent="0.25">
      <c r="A19" s="66" t="s">
        <v>34</v>
      </c>
      <c r="B19" s="67" t="s">
        <v>3</v>
      </c>
      <c r="C19" s="68"/>
      <c r="D19" s="212" t="s">
        <v>34</v>
      </c>
      <c r="E19" s="213" t="s">
        <v>4</v>
      </c>
      <c r="F19" s="214"/>
    </row>
    <row r="20" spans="1:6" s="65" customFormat="1" x14ac:dyDescent="0.2">
      <c r="A20" s="69" t="s">
        <v>35</v>
      </c>
      <c r="B20" s="70" t="s">
        <v>36</v>
      </c>
      <c r="C20" s="71"/>
      <c r="D20" s="225" t="s">
        <v>37</v>
      </c>
      <c r="E20" s="263" t="s">
        <v>38</v>
      </c>
      <c r="F20" s="264"/>
    </row>
    <row r="21" spans="1:6" s="65" customFormat="1" ht="14.25" x14ac:dyDescent="0.2">
      <c r="A21" s="72"/>
      <c r="B21" s="73"/>
      <c r="C21" s="74"/>
      <c r="D21" s="225"/>
      <c r="E21" s="265"/>
      <c r="F21" s="266"/>
    </row>
    <row r="22" spans="1:6" s="65" customFormat="1" x14ac:dyDescent="0.2">
      <c r="A22" s="69" t="s">
        <v>39</v>
      </c>
      <c r="B22" s="77" t="s">
        <v>18</v>
      </c>
      <c r="C22" s="78"/>
      <c r="D22" s="225" t="s">
        <v>39</v>
      </c>
      <c r="E22" s="267" t="s">
        <v>18</v>
      </c>
      <c r="F22" s="268"/>
    </row>
    <row r="23" spans="1:6" s="65" customFormat="1" x14ac:dyDescent="0.2">
      <c r="A23" s="79"/>
      <c r="B23" s="80"/>
      <c r="C23" s="78"/>
      <c r="D23" s="269"/>
      <c r="E23" s="270"/>
      <c r="F23" s="234"/>
    </row>
    <row r="24" spans="1:6" s="65" customFormat="1" x14ac:dyDescent="0.2">
      <c r="A24" s="69" t="s">
        <v>40</v>
      </c>
      <c r="B24" s="77" t="s">
        <v>18</v>
      </c>
      <c r="C24" s="78"/>
      <c r="D24" s="225" t="s">
        <v>40</v>
      </c>
      <c r="E24" s="267" t="s">
        <v>18</v>
      </c>
      <c r="F24" s="268"/>
    </row>
    <row r="25" spans="1:6" s="65" customFormat="1" x14ac:dyDescent="0.2">
      <c r="A25" s="82" t="s">
        <v>16</v>
      </c>
      <c r="B25" s="80"/>
      <c r="C25" s="78" t="s">
        <v>16</v>
      </c>
      <c r="D25" s="269"/>
      <c r="E25" s="270"/>
      <c r="F25" s="234"/>
    </row>
    <row r="26" spans="1:6" s="65" customFormat="1" x14ac:dyDescent="0.2">
      <c r="A26" s="69" t="s">
        <v>41</v>
      </c>
      <c r="B26" s="77"/>
      <c r="C26" s="78"/>
      <c r="D26" s="225" t="s">
        <v>41</v>
      </c>
      <c r="E26" s="267"/>
      <c r="F26" s="234"/>
    </row>
    <row r="27" spans="1:6" s="65" customFormat="1" ht="24" x14ac:dyDescent="0.2">
      <c r="A27" s="83" t="s">
        <v>42</v>
      </c>
      <c r="B27" s="84" t="str">
        <f>B22</f>
        <v>not expected</v>
      </c>
      <c r="C27" s="85" t="s">
        <v>16</v>
      </c>
      <c r="D27" s="227" t="s">
        <v>43</v>
      </c>
      <c r="E27" s="228" t="str">
        <f>E22</f>
        <v>not expected</v>
      </c>
      <c r="F27" s="226" t="s">
        <v>16</v>
      </c>
    </row>
    <row r="28" spans="1:6" s="65" customFormat="1" x14ac:dyDescent="0.2">
      <c r="A28" s="87"/>
      <c r="B28" s="80"/>
      <c r="C28" s="78"/>
      <c r="D28" s="271"/>
      <c r="E28" s="270"/>
      <c r="F28" s="234"/>
    </row>
    <row r="29" spans="1:6" s="65" customFormat="1" ht="13.5" thickBot="1" x14ac:dyDescent="0.25">
      <c r="A29" s="66" t="s">
        <v>44</v>
      </c>
      <c r="B29" s="88" t="s">
        <v>3</v>
      </c>
      <c r="C29" s="89"/>
      <c r="D29" s="230" t="s">
        <v>44</v>
      </c>
      <c r="E29" s="272" t="s">
        <v>4</v>
      </c>
      <c r="F29" s="232"/>
    </row>
    <row r="30" spans="1:6" s="65" customFormat="1" x14ac:dyDescent="0.2">
      <c r="A30" s="69" t="s">
        <v>37</v>
      </c>
      <c r="B30" s="90" t="s">
        <v>36</v>
      </c>
      <c r="C30" s="78"/>
      <c r="D30" s="225" t="s">
        <v>37</v>
      </c>
      <c r="E30" s="273" t="s">
        <v>38</v>
      </c>
      <c r="F30" s="234"/>
    </row>
    <row r="31" spans="1:6" s="65" customFormat="1" x14ac:dyDescent="0.2">
      <c r="A31" s="92"/>
      <c r="B31" s="93"/>
      <c r="C31" s="78"/>
      <c r="D31" s="225"/>
      <c r="E31" s="270"/>
      <c r="F31" s="234"/>
    </row>
    <row r="32" spans="1:6" s="65" customFormat="1" x14ac:dyDescent="0.2">
      <c r="A32" s="69" t="s">
        <v>39</v>
      </c>
      <c r="B32" s="80"/>
      <c r="C32" s="85"/>
      <c r="D32" s="225" t="s">
        <v>39</v>
      </c>
      <c r="E32" s="270"/>
      <c r="F32" s="234"/>
    </row>
    <row r="33" spans="1:6" s="65" customFormat="1" x14ac:dyDescent="0.2">
      <c r="A33" s="94" t="s">
        <v>45</v>
      </c>
      <c r="B33" s="211">
        <v>2.1940000000000001E-2</v>
      </c>
      <c r="C33" s="257"/>
      <c r="D33" s="274" t="s">
        <v>46</v>
      </c>
      <c r="E33" s="246">
        <f>B39</f>
        <v>2.6885659608632659</v>
      </c>
      <c r="F33" s="226" t="s">
        <v>47</v>
      </c>
    </row>
    <row r="34" spans="1:6" s="65" customFormat="1" ht="24" x14ac:dyDescent="0.2">
      <c r="A34" s="83" t="s">
        <v>48</v>
      </c>
      <c r="B34" s="99">
        <f>B$14*PI()*(B$16*B$16)</f>
        <v>9.803339875526949E-3</v>
      </c>
      <c r="C34" s="258" t="s">
        <v>49</v>
      </c>
      <c r="D34" s="275" t="s">
        <v>50</v>
      </c>
      <c r="E34" s="250">
        <f>E$12</f>
        <v>0.1</v>
      </c>
      <c r="F34" s="226" t="s">
        <v>16</v>
      </c>
    </row>
    <row r="35" spans="1:6" s="65" customFormat="1" x14ac:dyDescent="0.2">
      <c r="A35" s="98" t="s">
        <v>51</v>
      </c>
      <c r="B35" s="99">
        <f>B34*B$13*1000</f>
        <v>12.254174844408686</v>
      </c>
      <c r="C35" s="86" t="s">
        <v>52</v>
      </c>
      <c r="D35" s="275" t="s">
        <v>53</v>
      </c>
      <c r="E35" s="276">
        <f>E33*E34</f>
        <v>0.26885659608632662</v>
      </c>
      <c r="F35" s="226" t="s">
        <v>47</v>
      </c>
    </row>
    <row r="36" spans="1:6" s="65" customFormat="1" x14ac:dyDescent="0.2">
      <c r="A36" s="100" t="s">
        <v>54</v>
      </c>
      <c r="B36" s="81">
        <v>10</v>
      </c>
      <c r="C36" s="259"/>
      <c r="D36" s="234"/>
      <c r="E36" s="277"/>
      <c r="F36" s="234"/>
    </row>
    <row r="37" spans="1:6" s="65" customFormat="1" x14ac:dyDescent="0.2">
      <c r="A37" s="83" t="s">
        <v>55</v>
      </c>
      <c r="B37" s="260"/>
      <c r="C37" s="258" t="s">
        <v>56</v>
      </c>
      <c r="D37" s="278"/>
      <c r="E37" s="279"/>
      <c r="F37" s="234"/>
    </row>
    <row r="38" spans="1:6" s="65" customFormat="1" x14ac:dyDescent="0.2">
      <c r="A38" s="103" t="s">
        <v>57</v>
      </c>
      <c r="B38" s="96">
        <f>B35*B36</f>
        <v>122.54174844408686</v>
      </c>
      <c r="C38" s="258" t="s">
        <v>58</v>
      </c>
      <c r="D38" s="278"/>
      <c r="E38" s="279"/>
      <c r="F38" s="234"/>
    </row>
    <row r="39" spans="1:6" x14ac:dyDescent="0.2">
      <c r="A39" s="95" t="s">
        <v>46</v>
      </c>
      <c r="B39" s="96">
        <f>B38*B33</f>
        <v>2.6885659608632659</v>
      </c>
      <c r="C39" s="258" t="s">
        <v>47</v>
      </c>
      <c r="D39" s="278"/>
      <c r="E39" s="279"/>
      <c r="F39" s="234"/>
    </row>
    <row r="40" spans="1:6" x14ac:dyDescent="0.2">
      <c r="A40" s="104" t="s">
        <v>59</v>
      </c>
      <c r="B40" s="132">
        <f>B39</f>
        <v>2.6885659608632659</v>
      </c>
      <c r="C40" s="105" t="s">
        <v>47</v>
      </c>
      <c r="D40" s="237" t="s">
        <v>60</v>
      </c>
      <c r="E40" s="280">
        <f>E35</f>
        <v>0.26885659608632662</v>
      </c>
      <c r="F40" s="281" t="s">
        <v>47</v>
      </c>
    </row>
    <row r="41" spans="1:6" x14ac:dyDescent="0.2">
      <c r="A41" s="69"/>
      <c r="B41" s="81"/>
      <c r="C41" s="52"/>
      <c r="D41" s="225"/>
      <c r="E41" s="270"/>
      <c r="F41" s="234"/>
    </row>
    <row r="42" spans="1:6" x14ac:dyDescent="0.2">
      <c r="A42" s="69" t="s">
        <v>40</v>
      </c>
      <c r="B42" s="81"/>
      <c r="C42" s="258"/>
      <c r="D42" s="225" t="s">
        <v>40</v>
      </c>
      <c r="E42" s="276"/>
      <c r="F42" s="226"/>
    </row>
    <row r="43" spans="1:6" x14ac:dyDescent="0.2">
      <c r="A43" s="94" t="s">
        <v>45</v>
      </c>
      <c r="B43" s="211">
        <v>2.1940000000000001E-2</v>
      </c>
      <c r="C43" s="257"/>
      <c r="D43" s="282" t="s">
        <v>46</v>
      </c>
      <c r="E43" s="276">
        <f>B49</f>
        <v>0.26885659608632656</v>
      </c>
      <c r="F43" s="283" t="s">
        <v>47</v>
      </c>
    </row>
    <row r="44" spans="1:6" ht="24" x14ac:dyDescent="0.2">
      <c r="A44" s="107" t="s">
        <v>48</v>
      </c>
      <c r="B44" s="261">
        <f>B$14*PI()*(B$16*B$16)</f>
        <v>9.803339875526949E-3</v>
      </c>
      <c r="C44" s="262" t="s">
        <v>49</v>
      </c>
      <c r="D44" s="282" t="s">
        <v>50</v>
      </c>
      <c r="E44" s="284">
        <f>E$12</f>
        <v>0.1</v>
      </c>
      <c r="F44" s="283" t="s">
        <v>16</v>
      </c>
    </row>
    <row r="45" spans="1:6" x14ac:dyDescent="0.2">
      <c r="A45" s="109" t="s">
        <v>51</v>
      </c>
      <c r="B45" s="102">
        <f>B44*B$13*1000</f>
        <v>12.254174844408686</v>
      </c>
      <c r="C45" s="86" t="s">
        <v>52</v>
      </c>
      <c r="D45" s="282" t="s">
        <v>53</v>
      </c>
      <c r="E45" s="276">
        <f>E43*E44</f>
        <v>2.6885659608632657E-2</v>
      </c>
      <c r="F45" s="283" t="s">
        <v>47</v>
      </c>
    </row>
    <row r="46" spans="1:6" x14ac:dyDescent="0.2">
      <c r="A46" s="100" t="s">
        <v>61</v>
      </c>
      <c r="B46" s="111">
        <v>1</v>
      </c>
      <c r="C46" s="259"/>
      <c r="D46" s="278"/>
      <c r="E46" s="279"/>
      <c r="F46" s="283"/>
    </row>
    <row r="47" spans="1:6" x14ac:dyDescent="0.2">
      <c r="A47" s="83" t="s">
        <v>55</v>
      </c>
      <c r="B47" s="260"/>
      <c r="C47" s="258" t="s">
        <v>56</v>
      </c>
      <c r="D47" s="278"/>
      <c r="E47" s="279"/>
      <c r="F47" s="283"/>
    </row>
    <row r="48" spans="1:6" x14ac:dyDescent="0.2">
      <c r="A48" s="103" t="s">
        <v>57</v>
      </c>
      <c r="B48" s="110">
        <f>B45*B46</f>
        <v>12.254174844408686</v>
      </c>
      <c r="C48" s="85" t="s">
        <v>58</v>
      </c>
      <c r="D48" s="285"/>
      <c r="E48" s="279"/>
      <c r="F48" s="286"/>
    </row>
    <row r="49" spans="1:6" x14ac:dyDescent="0.2">
      <c r="A49" s="101" t="s">
        <v>46</v>
      </c>
      <c r="B49" s="110">
        <f>B48*B43</f>
        <v>0.26885659608632656</v>
      </c>
      <c r="C49" s="108" t="s">
        <v>47</v>
      </c>
      <c r="D49" s="285"/>
      <c r="E49" s="279"/>
      <c r="F49" s="286"/>
    </row>
    <row r="50" spans="1:6" x14ac:dyDescent="0.2">
      <c r="A50" s="98" t="s">
        <v>59</v>
      </c>
      <c r="B50" s="97">
        <f>B49</f>
        <v>0.26885659608632656</v>
      </c>
      <c r="C50" s="85" t="s">
        <v>47</v>
      </c>
      <c r="D50" s="275" t="s">
        <v>60</v>
      </c>
      <c r="E50" s="276">
        <f>E45</f>
        <v>2.6885659608632657E-2</v>
      </c>
      <c r="F50" s="226" t="s">
        <v>47</v>
      </c>
    </row>
    <row r="51" spans="1:6" ht="15" x14ac:dyDescent="0.2">
      <c r="A51" s="106"/>
      <c r="B51" s="112"/>
      <c r="C51" s="113"/>
      <c r="D51" s="287"/>
      <c r="E51" s="288"/>
      <c r="F51" s="287"/>
    </row>
    <row r="52" spans="1:6" x14ac:dyDescent="0.2">
      <c r="A52" s="69" t="s">
        <v>41</v>
      </c>
      <c r="B52" s="97"/>
      <c r="C52" s="85"/>
      <c r="D52" s="225" t="s">
        <v>41</v>
      </c>
      <c r="E52" s="276"/>
      <c r="F52" s="226"/>
    </row>
    <row r="53" spans="1:6" ht="24" x14ac:dyDescent="0.2">
      <c r="A53" s="83" t="s">
        <v>62</v>
      </c>
      <c r="B53" s="97">
        <f>B40+B50</f>
        <v>2.9574225569495924</v>
      </c>
      <c r="C53" s="85" t="s">
        <v>47</v>
      </c>
      <c r="D53" s="227" t="s">
        <v>63</v>
      </c>
      <c r="E53" s="276">
        <f>E40+E50</f>
        <v>0.29574225569495927</v>
      </c>
      <c r="F53" s="226" t="s">
        <v>47</v>
      </c>
    </row>
    <row r="54" spans="1:6" s="65" customFormat="1" x14ac:dyDescent="0.2">
      <c r="A54" s="72"/>
      <c r="B54" s="99"/>
      <c r="C54" s="74"/>
      <c r="D54" s="114"/>
      <c r="E54" s="99"/>
      <c r="F54" s="86"/>
    </row>
    <row r="55" spans="1:6" s="95" customFormat="1" ht="37.5" customHeight="1" x14ac:dyDescent="0.2">
      <c r="A55" s="301" t="s">
        <v>64</v>
      </c>
      <c r="B55" s="302"/>
      <c r="C55" s="302"/>
      <c r="D55" s="302"/>
      <c r="E55" s="302"/>
      <c r="F55" s="302"/>
    </row>
    <row r="56" spans="1:6" s="95" customFormat="1" x14ac:dyDescent="0.2">
      <c r="A56" s="303" t="s">
        <v>65</v>
      </c>
      <c r="B56" s="304"/>
      <c r="C56" s="304"/>
      <c r="D56" s="304"/>
      <c r="E56" s="304"/>
      <c r="F56" s="304"/>
    </row>
    <row r="57" spans="1:6" s="95" customFormat="1" ht="24.75" customHeight="1" x14ac:dyDescent="0.2">
      <c r="A57" s="292" t="s">
        <v>66</v>
      </c>
      <c r="B57" s="293"/>
      <c r="C57" s="293"/>
      <c r="D57" s="293"/>
      <c r="E57" s="293"/>
      <c r="F57" s="293"/>
    </row>
    <row r="58" spans="1:6" s="65" customFormat="1" x14ac:dyDescent="0.2">
      <c r="A58" s="292"/>
      <c r="B58" s="293"/>
      <c r="C58" s="293"/>
      <c r="D58" s="293"/>
      <c r="E58" s="293"/>
      <c r="F58" s="293"/>
    </row>
    <row r="59" spans="1:6" s="52" customFormat="1" ht="14.25" customHeight="1" x14ac:dyDescent="0.2">
      <c r="A59" s="115"/>
      <c r="B59" s="115"/>
      <c r="C59" s="116"/>
      <c r="D59" s="116"/>
      <c r="E59" s="116"/>
      <c r="F59" s="115"/>
    </row>
    <row r="60" spans="1:6" s="52" customFormat="1" ht="14.25" customHeight="1" x14ac:dyDescent="0.2">
      <c r="A60" s="117"/>
      <c r="B60" s="75"/>
      <c r="C60" s="76"/>
      <c r="D60" s="117"/>
      <c r="E60" s="75"/>
      <c r="F60" s="76"/>
    </row>
    <row r="61" spans="1:6" s="52" customFormat="1" ht="14.25" customHeight="1" x14ac:dyDescent="0.2">
      <c r="A61" s="117"/>
      <c r="B61" s="86"/>
      <c r="D61" s="117"/>
      <c r="E61" s="86"/>
    </row>
    <row r="62" spans="1:6" s="52" customFormat="1" ht="14.25" customHeight="1" x14ac:dyDescent="0.2">
      <c r="A62" s="114"/>
      <c r="B62" s="118"/>
      <c r="C62" s="86"/>
      <c r="D62" s="117"/>
      <c r="E62" s="75"/>
      <c r="F62" s="76"/>
    </row>
    <row r="63" spans="1:6" s="52" customFormat="1" ht="14.25" customHeight="1" x14ac:dyDescent="0.2">
      <c r="A63" s="117"/>
      <c r="B63" s="86"/>
      <c r="D63" s="117"/>
      <c r="E63" s="119"/>
      <c r="F63" s="120"/>
    </row>
    <row r="64" spans="1:6" s="52" customFormat="1" ht="14.25" customHeight="1" x14ac:dyDescent="0.2">
      <c r="A64" s="121"/>
      <c r="B64" s="81"/>
      <c r="D64" s="121"/>
      <c r="E64" s="81"/>
    </row>
    <row r="65" spans="1:6" s="52" customFormat="1" ht="14.25" customHeight="1" x14ac:dyDescent="0.2">
      <c r="A65" s="117"/>
      <c r="B65" s="86"/>
      <c r="D65" s="117"/>
      <c r="E65" s="119"/>
      <c r="F65" s="120"/>
    </row>
    <row r="66" spans="1:6" s="52" customFormat="1" ht="14.25" customHeight="1" x14ac:dyDescent="0.2">
      <c r="A66" s="121"/>
      <c r="B66" s="81"/>
      <c r="D66" s="121"/>
      <c r="E66" s="81"/>
    </row>
    <row r="67" spans="1:6" s="52" customFormat="1" ht="14.25" customHeight="1" x14ac:dyDescent="0.2">
      <c r="A67" s="117"/>
      <c r="B67" s="86"/>
      <c r="D67" s="117"/>
      <c r="E67" s="119"/>
    </row>
    <row r="68" spans="1:6" s="52" customFormat="1" ht="14.25" customHeight="1" x14ac:dyDescent="0.2">
      <c r="A68" s="114"/>
      <c r="B68" s="122"/>
      <c r="C68" s="86"/>
      <c r="D68" s="114"/>
      <c r="E68" s="123"/>
      <c r="F68" s="86"/>
    </row>
    <row r="69" spans="1:6" s="52" customFormat="1" ht="14.25" customHeight="1" x14ac:dyDescent="0.2">
      <c r="B69" s="81"/>
      <c r="E69" s="81"/>
    </row>
    <row r="70" spans="1:6" s="52" customFormat="1" ht="14.25" customHeight="1" x14ac:dyDescent="0.2">
      <c r="A70" s="117"/>
      <c r="B70" s="124"/>
      <c r="D70" s="117"/>
      <c r="E70" s="124"/>
    </row>
    <row r="71" spans="1:6" s="52" customFormat="1" ht="14.25" customHeight="1" x14ac:dyDescent="0.2">
      <c r="A71" s="117"/>
      <c r="B71" s="91"/>
      <c r="D71" s="117"/>
      <c r="E71" s="91"/>
    </row>
    <row r="72" spans="1:6" s="52" customFormat="1" ht="14.25" customHeight="1" x14ac:dyDescent="0.2">
      <c r="A72" s="117"/>
      <c r="B72" s="81"/>
      <c r="D72" s="117"/>
      <c r="E72" s="81"/>
    </row>
    <row r="73" spans="1:6" s="52" customFormat="1" ht="14.25" customHeight="1" x14ac:dyDescent="0.2">
      <c r="A73" s="117"/>
      <c r="B73" s="81"/>
      <c r="D73" s="117"/>
      <c r="E73" s="81"/>
    </row>
    <row r="74" spans="1:6" s="52" customFormat="1" ht="14.25" customHeight="1" x14ac:dyDescent="0.2">
      <c r="A74" s="125"/>
      <c r="B74" s="126"/>
      <c r="C74" s="105"/>
      <c r="D74" s="103"/>
      <c r="E74" s="99"/>
      <c r="F74" s="86"/>
    </row>
    <row r="75" spans="1:6" s="52" customFormat="1" ht="14.25" customHeight="1" x14ac:dyDescent="0.2">
      <c r="A75" s="114"/>
      <c r="B75" s="99"/>
      <c r="C75" s="86"/>
      <c r="D75" s="103"/>
      <c r="E75" s="127"/>
      <c r="F75" s="86"/>
    </row>
    <row r="76" spans="1:6" s="52" customFormat="1" ht="14.25" customHeight="1" x14ac:dyDescent="0.2">
      <c r="A76" s="103"/>
      <c r="B76" s="99"/>
      <c r="C76" s="86"/>
      <c r="D76" s="103"/>
      <c r="E76" s="99"/>
      <c r="F76" s="86"/>
    </row>
    <row r="77" spans="1:6" s="52" customFormat="1" ht="14.25" customHeight="1" x14ac:dyDescent="0.2">
      <c r="A77" s="103"/>
      <c r="B77" s="81"/>
    </row>
    <row r="78" spans="1:6" s="52" customFormat="1" ht="14.25" customHeight="1" x14ac:dyDescent="0.2">
      <c r="A78" s="114"/>
      <c r="B78" s="128"/>
      <c r="C78" s="86"/>
      <c r="D78" s="129"/>
      <c r="E78" s="130"/>
    </row>
    <row r="79" spans="1:6" s="52" customFormat="1" ht="14.25" customHeight="1" x14ac:dyDescent="0.2">
      <c r="A79" s="103"/>
      <c r="B79" s="99"/>
      <c r="C79" s="86"/>
      <c r="D79" s="129"/>
      <c r="E79" s="130"/>
    </row>
    <row r="80" spans="1:6" s="52" customFormat="1" ht="14.25" customHeight="1" x14ac:dyDescent="0.2">
      <c r="A80" s="103"/>
      <c r="B80" s="99"/>
      <c r="C80" s="86"/>
      <c r="D80" s="129"/>
      <c r="E80" s="130"/>
    </row>
    <row r="81" spans="1:6" s="52" customFormat="1" ht="14.25" customHeight="1" x14ac:dyDescent="0.2">
      <c r="A81" s="131"/>
      <c r="B81" s="132"/>
      <c r="C81" s="105"/>
      <c r="D81" s="131"/>
      <c r="E81" s="132"/>
      <c r="F81" s="105"/>
    </row>
    <row r="82" spans="1:6" s="52" customFormat="1" ht="14.25" customHeight="1" x14ac:dyDescent="0.2">
      <c r="A82" s="117"/>
      <c r="B82" s="81"/>
      <c r="D82" s="117"/>
      <c r="E82" s="81"/>
    </row>
    <row r="83" spans="1:6" s="52" customFormat="1" ht="14.25" customHeight="1" x14ac:dyDescent="0.2">
      <c r="A83" s="117"/>
      <c r="B83" s="81"/>
      <c r="C83" s="86"/>
      <c r="D83" s="117"/>
      <c r="E83" s="99"/>
      <c r="F83" s="86"/>
    </row>
    <row r="84" spans="1:6" s="52" customFormat="1" ht="14.25" customHeight="1" x14ac:dyDescent="0.2">
      <c r="A84" s="125"/>
      <c r="B84" s="126"/>
      <c r="C84" s="105"/>
      <c r="D84" s="129"/>
      <c r="E84" s="99"/>
      <c r="F84" s="135"/>
    </row>
    <row r="85" spans="1:6" s="52" customFormat="1" ht="14.25" customHeight="1" x14ac:dyDescent="0.2">
      <c r="A85" s="136"/>
      <c r="B85" s="137"/>
      <c r="C85" s="135"/>
      <c r="D85" s="129"/>
      <c r="E85" s="138"/>
      <c r="F85" s="135"/>
    </row>
    <row r="86" spans="1:6" s="52" customFormat="1" ht="14.25" customHeight="1" x14ac:dyDescent="0.2">
      <c r="A86" s="129"/>
      <c r="B86" s="130"/>
      <c r="C86" s="86"/>
      <c r="D86" s="129"/>
      <c r="E86" s="99"/>
      <c r="F86" s="135"/>
    </row>
    <row r="87" spans="1:6" s="52" customFormat="1" ht="14.25" customHeight="1" x14ac:dyDescent="0.2">
      <c r="A87" s="103"/>
      <c r="B87" s="139"/>
      <c r="D87" s="129"/>
      <c r="E87" s="130"/>
      <c r="F87" s="135"/>
    </row>
    <row r="88" spans="1:6" s="52" customFormat="1" ht="14.25" customHeight="1" x14ac:dyDescent="0.2">
      <c r="A88" s="114"/>
      <c r="B88" s="128"/>
      <c r="C88" s="86"/>
      <c r="D88" s="129"/>
      <c r="E88" s="130"/>
      <c r="F88" s="135"/>
    </row>
    <row r="89" spans="1:6" s="52" customFormat="1" ht="14.25" customHeight="1" x14ac:dyDescent="0.2">
      <c r="A89" s="103"/>
      <c r="B89" s="130"/>
      <c r="C89" s="86"/>
      <c r="D89" s="129"/>
      <c r="E89" s="130"/>
      <c r="F89" s="135"/>
    </row>
    <row r="90" spans="1:6" s="52" customFormat="1" ht="14.25" customHeight="1" x14ac:dyDescent="0.2">
      <c r="A90" s="129"/>
      <c r="B90" s="130"/>
      <c r="C90" s="135"/>
      <c r="D90" s="129"/>
      <c r="E90" s="130"/>
      <c r="F90" s="135"/>
    </row>
    <row r="91" spans="1:6" s="52" customFormat="1" ht="14.25" customHeight="1" x14ac:dyDescent="0.2">
      <c r="A91" s="103"/>
      <c r="B91" s="99"/>
      <c r="C91" s="86"/>
      <c r="D91" s="103"/>
      <c r="E91" s="99"/>
      <c r="F91" s="86"/>
    </row>
    <row r="92" spans="1:6" s="52" customFormat="1" ht="14.25" customHeight="1" x14ac:dyDescent="0.2">
      <c r="A92" s="133"/>
      <c r="B92" s="140"/>
      <c r="C92" s="134"/>
      <c r="D92" s="133"/>
      <c r="E92" s="140"/>
      <c r="F92" s="133"/>
    </row>
    <row r="93" spans="1:6" s="52" customFormat="1" ht="14.25" customHeight="1" x14ac:dyDescent="0.2">
      <c r="A93" s="117"/>
      <c r="B93" s="99"/>
      <c r="C93" s="86"/>
      <c r="D93" s="117"/>
      <c r="E93" s="99"/>
      <c r="F93" s="86"/>
    </row>
    <row r="94" spans="1:6" s="52" customFormat="1" ht="14.25" customHeight="1" x14ac:dyDescent="0.2">
      <c r="A94" s="114"/>
      <c r="B94" s="99"/>
      <c r="C94" s="86"/>
      <c r="D94" s="114"/>
      <c r="E94" s="99"/>
      <c r="F94" s="86"/>
    </row>
    <row r="95" spans="1:6" s="52" customFormat="1" ht="14.25" customHeight="1" x14ac:dyDescent="0.2">
      <c r="A95" s="114"/>
      <c r="B95" s="99"/>
      <c r="C95" s="86"/>
      <c r="D95" s="114"/>
      <c r="E95" s="99"/>
      <c r="F95" s="86"/>
    </row>
    <row r="96" spans="1:6" s="103" customFormat="1" ht="14.25" customHeight="1" x14ac:dyDescent="0.2">
      <c r="A96" s="256"/>
      <c r="B96" s="256"/>
      <c r="C96" s="256"/>
      <c r="D96" s="256"/>
      <c r="E96" s="256"/>
      <c r="F96" s="256"/>
    </row>
    <row r="97" spans="1:6" s="103" customFormat="1" ht="14.25" customHeight="1" x14ac:dyDescent="0.2">
      <c r="A97" s="256"/>
      <c r="B97" s="142"/>
      <c r="C97" s="142"/>
      <c r="D97" s="142"/>
      <c r="E97" s="142"/>
      <c r="F97" s="142"/>
    </row>
    <row r="98" spans="1:6" s="103" customFormat="1" ht="14.25" customHeight="1" x14ac:dyDescent="0.2">
      <c r="A98" s="143"/>
      <c r="B98" s="142"/>
      <c r="C98" s="142"/>
      <c r="D98" s="142"/>
      <c r="E98" s="142"/>
      <c r="F98" s="142"/>
    </row>
    <row r="99" spans="1:6" ht="14.25" customHeight="1" x14ac:dyDescent="0.2">
      <c r="A99" s="144"/>
      <c r="C99" s="65"/>
      <c r="D99" s="65"/>
    </row>
    <row r="100" spans="1:6" ht="14.25" customHeight="1" x14ac:dyDescent="0.2">
      <c r="A100" s="145"/>
      <c r="B100" s="146"/>
      <c r="C100" s="52"/>
      <c r="D100" s="147"/>
    </row>
    <row r="101" spans="1:6" ht="14.25" customHeight="1" x14ac:dyDescent="0.2">
      <c r="A101" s="148"/>
      <c r="B101" s="149"/>
      <c r="C101" s="65"/>
      <c r="D101" s="147"/>
    </row>
    <row r="102" spans="1:6" ht="14.25" customHeight="1" x14ac:dyDescent="0.2"/>
    <row r="103" spans="1:6" ht="14.25" customHeight="1" x14ac:dyDescent="0.2"/>
    <row r="104" spans="1:6" ht="14.25" customHeight="1" x14ac:dyDescent="0.2"/>
    <row r="105" spans="1:6" ht="14.25" customHeight="1" x14ac:dyDescent="0.2"/>
    <row r="106" spans="1:6" ht="14.25" customHeight="1" x14ac:dyDescent="0.2"/>
    <row r="107" spans="1:6" ht="14.25" customHeight="1" x14ac:dyDescent="0.2"/>
    <row r="108" spans="1:6" ht="14.25" customHeight="1" x14ac:dyDescent="0.2"/>
    <row r="109" spans="1:6" ht="14.25" customHeight="1" x14ac:dyDescent="0.2"/>
    <row r="110" spans="1:6" ht="14.25" customHeight="1" x14ac:dyDescent="0.2"/>
    <row r="111" spans="1:6" ht="14.25" customHeight="1" x14ac:dyDescent="0.2"/>
    <row r="112" spans="1:6"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sheetData>
  <sheetProtection algorithmName="SHA-512" hashValue="A7FylFKvXB/o4oZxRfDkO/2l4mmEA4n6+uRUAMJkj3+LCzFLB8/YaPGirIPeNI/EdUZGdDB5lDl2uw/vKo5o6w==" saltValue="6h3F9BvelmUtrbV/PbNIMQ==" spinCount="100000" sheet="1"/>
  <mergeCells count="7">
    <mergeCell ref="A58:F58"/>
    <mergeCell ref="B5:D5"/>
    <mergeCell ref="B6:C6"/>
    <mergeCell ref="B7:C7"/>
    <mergeCell ref="A55:F55"/>
    <mergeCell ref="A56:F56"/>
    <mergeCell ref="A57:F5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5"/>
  <sheetViews>
    <sheetView topLeftCell="A24" workbookViewId="0">
      <selection activeCell="C43" sqref="C43"/>
    </sheetView>
  </sheetViews>
  <sheetFormatPr baseColWidth="10" defaultRowHeight="12.75" x14ac:dyDescent="0.2"/>
  <cols>
    <col min="1" max="1" width="30.5703125" customWidth="1"/>
    <col min="2" max="2" width="14.42578125" customWidth="1"/>
    <col min="3" max="3" width="17.28515625" customWidth="1"/>
    <col min="4" max="4" width="28.7109375" customWidth="1"/>
    <col min="5" max="6" width="15" customWidth="1"/>
  </cols>
  <sheetData>
    <row r="1" spans="1:9" ht="15" x14ac:dyDescent="0.25">
      <c r="A1" s="18" t="s">
        <v>1</v>
      </c>
      <c r="B1" s="25" t="s">
        <v>67</v>
      </c>
    </row>
    <row r="2" spans="1:9" ht="15" x14ac:dyDescent="0.25">
      <c r="A2" s="18" t="s">
        <v>68</v>
      </c>
      <c r="B2" s="205">
        <v>2</v>
      </c>
    </row>
    <row r="3" spans="1:9" ht="15" x14ac:dyDescent="0.25">
      <c r="A3" s="1" t="s">
        <v>2</v>
      </c>
      <c r="B3" s="18" t="s">
        <v>69</v>
      </c>
    </row>
    <row r="4" spans="1:9" ht="15.75" thickBot="1" x14ac:dyDescent="0.3">
      <c r="B4" s="18" t="s">
        <v>70</v>
      </c>
    </row>
    <row r="5" spans="1:9" ht="15" x14ac:dyDescent="0.25">
      <c r="A5" s="31"/>
      <c r="B5" s="294" t="s">
        <v>3</v>
      </c>
      <c r="C5" s="295"/>
      <c r="D5" s="296"/>
      <c r="E5" s="32" t="s">
        <v>4</v>
      </c>
      <c r="F5" s="33"/>
    </row>
    <row r="6" spans="1:9" ht="14.25" customHeight="1" x14ac:dyDescent="0.2">
      <c r="A6" s="34" t="s">
        <v>15</v>
      </c>
      <c r="B6" s="297" t="s">
        <v>6</v>
      </c>
      <c r="C6" s="298"/>
      <c r="D6" s="35" t="s">
        <v>7</v>
      </c>
      <c r="E6" s="36" t="s">
        <v>8</v>
      </c>
      <c r="F6" s="37" t="s">
        <v>9</v>
      </c>
    </row>
    <row r="7" spans="1:9" ht="14.25" x14ac:dyDescent="0.2">
      <c r="A7" s="39"/>
      <c r="B7" s="299"/>
      <c r="C7" s="300"/>
      <c r="D7" s="40" t="s">
        <v>11</v>
      </c>
      <c r="E7" s="41"/>
      <c r="F7" s="42" t="s">
        <v>11</v>
      </c>
    </row>
    <row r="8" spans="1:9" ht="15" thickBot="1" x14ac:dyDescent="0.25">
      <c r="A8" s="43" t="s">
        <v>17</v>
      </c>
      <c r="B8" s="44" t="s">
        <v>18</v>
      </c>
      <c r="C8" s="45"/>
      <c r="D8" s="150">
        <f>B44</f>
        <v>4.7993750000000004</v>
      </c>
      <c r="E8" s="44" t="s">
        <v>18</v>
      </c>
      <c r="F8" s="151">
        <f>E44</f>
        <v>0.47993750000000002</v>
      </c>
    </row>
    <row r="10" spans="1:9" x14ac:dyDescent="0.2">
      <c r="A10" s="152" t="s">
        <v>19</v>
      </c>
      <c r="B10" s="152"/>
      <c r="C10" s="6"/>
      <c r="D10" s="6"/>
      <c r="E10" s="56" t="s">
        <v>22</v>
      </c>
      <c r="F10" s="56" t="s">
        <v>23</v>
      </c>
    </row>
    <row r="11" spans="1:9" s="6" customFormat="1" x14ac:dyDescent="0.2">
      <c r="A11" s="54" t="s">
        <v>20</v>
      </c>
      <c r="B11" s="206" t="s">
        <v>71</v>
      </c>
      <c r="C11" s="58"/>
      <c r="D11" s="247" t="s">
        <v>25</v>
      </c>
      <c r="E11" s="248">
        <v>0.1</v>
      </c>
      <c r="F11" s="249" t="s">
        <v>26</v>
      </c>
      <c r="G11" s="153"/>
      <c r="H11" s="153"/>
      <c r="I11" s="153"/>
    </row>
    <row r="12" spans="1:9" s="156" customFormat="1" ht="12.75" customHeight="1" x14ac:dyDescent="0.2">
      <c r="A12" s="57" t="s">
        <v>72</v>
      </c>
      <c r="B12" s="207">
        <v>2.1940000000000001E-2</v>
      </c>
      <c r="C12" s="58"/>
      <c r="D12" s="55"/>
      <c r="E12" s="59"/>
      <c r="F12" s="60"/>
      <c r="G12" s="154"/>
      <c r="H12" s="155"/>
      <c r="I12" s="155"/>
    </row>
    <row r="13" spans="1:9" s="156" customFormat="1" x14ac:dyDescent="0.2">
      <c r="A13" s="57" t="s">
        <v>27</v>
      </c>
      <c r="B13" s="208">
        <v>1.25</v>
      </c>
      <c r="C13" s="157" t="s">
        <v>73</v>
      </c>
      <c r="D13" s="55"/>
      <c r="E13" s="59"/>
      <c r="F13" s="60"/>
      <c r="G13" s="154"/>
      <c r="H13" s="155"/>
      <c r="I13" s="155"/>
    </row>
    <row r="14" spans="1:9" s="156" customFormat="1" x14ac:dyDescent="0.2">
      <c r="A14" s="54" t="s">
        <v>74</v>
      </c>
      <c r="B14" s="209">
        <v>1.4</v>
      </c>
      <c r="C14" s="58" t="s">
        <v>75</v>
      </c>
      <c r="D14" s="55"/>
      <c r="E14" s="59"/>
      <c r="F14" s="60"/>
      <c r="G14" s="154"/>
      <c r="H14" s="155"/>
      <c r="I14" s="155"/>
    </row>
    <row r="15" spans="1:9" s="156" customFormat="1" ht="25.5" x14ac:dyDescent="0.2">
      <c r="A15" s="159" t="s">
        <v>76</v>
      </c>
      <c r="B15" s="210">
        <v>0.25</v>
      </c>
      <c r="C15" s="160"/>
      <c r="D15" s="55"/>
      <c r="E15" s="59"/>
      <c r="F15" s="60"/>
      <c r="G15" s="154"/>
      <c r="H15" s="155"/>
      <c r="I15" s="155"/>
    </row>
    <row r="16" spans="1:9" s="156" customFormat="1" x14ac:dyDescent="0.2">
      <c r="A16" s="159" t="s">
        <v>77</v>
      </c>
      <c r="B16" s="210">
        <v>0.5</v>
      </c>
      <c r="C16" s="160"/>
      <c r="D16" s="55" t="s">
        <v>16</v>
      </c>
      <c r="E16" s="59" t="s">
        <v>16</v>
      </c>
      <c r="F16" s="60" t="s">
        <v>16</v>
      </c>
      <c r="H16" s="155"/>
      <c r="I16" s="155"/>
    </row>
    <row r="17" spans="1:13" s="6" customFormat="1" x14ac:dyDescent="0.2">
      <c r="D17" s="161" t="s">
        <v>16</v>
      </c>
      <c r="E17" s="54"/>
      <c r="F17" s="54"/>
    </row>
    <row r="18" spans="1:13" ht="14.25" x14ac:dyDescent="0.2">
      <c r="A18" s="63" t="str">
        <f>A8</f>
        <v>a.s.: Imidacloprid</v>
      </c>
      <c r="B18" s="162"/>
      <c r="C18" s="64"/>
      <c r="D18" s="64"/>
      <c r="E18" s="64"/>
      <c r="F18" s="63" t="s">
        <v>16</v>
      </c>
      <c r="G18" s="6"/>
      <c r="H18" s="6"/>
      <c r="I18" s="6"/>
      <c r="J18" s="6"/>
      <c r="K18" s="6"/>
      <c r="L18" s="163"/>
      <c r="M18" s="163"/>
    </row>
    <row r="19" spans="1:13" ht="15" thickBot="1" x14ac:dyDescent="0.25">
      <c r="A19" s="66" t="s">
        <v>34</v>
      </c>
      <c r="B19" s="67" t="s">
        <v>3</v>
      </c>
      <c r="C19" s="68"/>
      <c r="D19" s="212" t="s">
        <v>34</v>
      </c>
      <c r="E19" s="213" t="s">
        <v>4</v>
      </c>
      <c r="F19" s="214"/>
    </row>
    <row r="20" spans="1:13" ht="14.25" x14ac:dyDescent="0.2">
      <c r="A20" s="164" t="s">
        <v>37</v>
      </c>
      <c r="B20" s="84" t="s">
        <v>38</v>
      </c>
      <c r="C20" s="165"/>
      <c r="D20" s="215" t="s">
        <v>37</v>
      </c>
      <c r="E20" s="216" t="s">
        <v>38</v>
      </c>
      <c r="F20" s="217"/>
    </row>
    <row r="21" spans="1:13" ht="15" customHeight="1" x14ac:dyDescent="0.2">
      <c r="A21" s="69"/>
      <c r="B21" s="166"/>
      <c r="C21" s="165"/>
      <c r="D21" s="218"/>
      <c r="E21" s="219"/>
      <c r="F21" s="217"/>
      <c r="G21" s="154"/>
      <c r="H21" s="6"/>
      <c r="I21" s="6"/>
      <c r="J21" s="6"/>
      <c r="K21" s="6"/>
    </row>
    <row r="22" spans="1:13" ht="15" customHeight="1" x14ac:dyDescent="0.2">
      <c r="A22" s="164" t="s">
        <v>39</v>
      </c>
      <c r="B22" s="167" t="s">
        <v>18</v>
      </c>
      <c r="C22" s="86" t="s">
        <v>16</v>
      </c>
      <c r="D22" s="220" t="s">
        <v>78</v>
      </c>
      <c r="E22" s="221" t="s">
        <v>18</v>
      </c>
      <c r="F22" s="222" t="s">
        <v>16</v>
      </c>
      <c r="G22" s="168"/>
      <c r="H22" s="153"/>
      <c r="I22" s="153"/>
      <c r="J22" s="6"/>
      <c r="K22" s="6"/>
    </row>
    <row r="23" spans="1:13" ht="15" customHeight="1" x14ac:dyDescent="0.2">
      <c r="A23" s="164"/>
      <c r="B23" s="167"/>
      <c r="C23" s="86"/>
      <c r="D23" s="220"/>
      <c r="E23" s="221"/>
      <c r="F23" s="222"/>
      <c r="G23" s="169"/>
      <c r="H23" s="153"/>
      <c r="I23" s="153"/>
      <c r="J23" s="6"/>
      <c r="K23" s="6"/>
    </row>
    <row r="24" spans="1:13" x14ac:dyDescent="0.2">
      <c r="A24" s="164" t="s">
        <v>40</v>
      </c>
      <c r="B24" s="167" t="s">
        <v>18</v>
      </c>
      <c r="C24" s="86"/>
      <c r="D24" s="220" t="s">
        <v>40</v>
      </c>
      <c r="E24" s="221" t="s">
        <v>18</v>
      </c>
      <c r="F24" s="222"/>
      <c r="G24" s="170"/>
      <c r="H24" s="170"/>
      <c r="I24" s="170"/>
    </row>
    <row r="25" spans="1:13" x14ac:dyDescent="0.2">
      <c r="A25" s="87"/>
      <c r="B25" s="171"/>
      <c r="C25" s="85"/>
      <c r="D25" s="223"/>
      <c r="E25" s="224"/>
      <c r="F25" s="224"/>
      <c r="G25" s="172"/>
      <c r="H25" s="172"/>
      <c r="I25" s="172"/>
    </row>
    <row r="26" spans="1:13" x14ac:dyDescent="0.2">
      <c r="A26" s="69" t="s">
        <v>41</v>
      </c>
      <c r="B26" s="74"/>
      <c r="C26" s="85"/>
      <c r="D26" s="225" t="s">
        <v>41</v>
      </c>
      <c r="E26" s="226"/>
      <c r="F26" s="226"/>
      <c r="G26" s="172"/>
      <c r="H26" s="172"/>
      <c r="I26" s="172"/>
    </row>
    <row r="27" spans="1:13" ht="24" x14ac:dyDescent="0.2">
      <c r="A27" s="83" t="s">
        <v>42</v>
      </c>
      <c r="B27" s="84" t="str">
        <f>B22</f>
        <v>not expected</v>
      </c>
      <c r="C27" s="85" t="s">
        <v>16</v>
      </c>
      <c r="D27" s="227" t="s">
        <v>43</v>
      </c>
      <c r="E27" s="228" t="str">
        <f>E22</f>
        <v>not expected</v>
      </c>
      <c r="F27" s="226" t="s">
        <v>16</v>
      </c>
    </row>
    <row r="28" spans="1:13" x14ac:dyDescent="0.2">
      <c r="A28" s="83"/>
      <c r="B28" s="84"/>
      <c r="C28" s="85"/>
      <c r="D28" s="227"/>
      <c r="E28" s="229"/>
      <c r="F28" s="226"/>
    </row>
    <row r="29" spans="1:13" ht="13.5" thickBot="1" x14ac:dyDescent="0.25">
      <c r="A29" s="66" t="s">
        <v>44</v>
      </c>
      <c r="B29" s="88" t="s">
        <v>3</v>
      </c>
      <c r="C29" s="89"/>
      <c r="D29" s="230" t="s">
        <v>44</v>
      </c>
      <c r="E29" s="231" t="s">
        <v>4</v>
      </c>
      <c r="F29" s="232"/>
    </row>
    <row r="30" spans="1:13" ht="14.25" x14ac:dyDescent="0.2">
      <c r="A30" s="164" t="s">
        <v>37</v>
      </c>
      <c r="B30" s="84" t="s">
        <v>38</v>
      </c>
      <c r="C30" s="165"/>
      <c r="D30" s="215" t="s">
        <v>37</v>
      </c>
      <c r="E30" s="216" t="s">
        <v>38</v>
      </c>
      <c r="F30" s="217"/>
    </row>
    <row r="31" spans="1:13" ht="15" customHeight="1" x14ac:dyDescent="0.2">
      <c r="A31" s="69"/>
      <c r="B31" s="173"/>
      <c r="C31" s="65"/>
      <c r="D31" s="225"/>
      <c r="E31" s="233"/>
      <c r="F31" s="234"/>
    </row>
    <row r="32" spans="1:13" ht="15" customHeight="1" x14ac:dyDescent="0.2">
      <c r="A32" s="164" t="s">
        <v>39</v>
      </c>
      <c r="B32" s="173"/>
      <c r="C32" s="65"/>
      <c r="D32" s="220" t="s">
        <v>39</v>
      </c>
      <c r="E32" s="233"/>
      <c r="F32" s="234"/>
    </row>
    <row r="33" spans="1:11" ht="15" customHeight="1" x14ac:dyDescent="0.2">
      <c r="A33" s="94" t="s">
        <v>45</v>
      </c>
      <c r="B33" s="211">
        <v>2.1940000000000001E-2</v>
      </c>
      <c r="C33" s="65"/>
      <c r="D33" s="235" t="s">
        <v>79</v>
      </c>
      <c r="E33" s="236">
        <f>B36</f>
        <v>3.8395000000000001</v>
      </c>
      <c r="F33" s="222" t="s">
        <v>47</v>
      </c>
    </row>
    <row r="34" spans="1:11" x14ac:dyDescent="0.2">
      <c r="A34" s="83" t="s">
        <v>55</v>
      </c>
      <c r="C34" s="85" t="s">
        <v>56</v>
      </c>
      <c r="D34" s="227" t="s">
        <v>50</v>
      </c>
      <c r="E34" s="250">
        <f>E$11</f>
        <v>0.1</v>
      </c>
      <c r="F34" s="226" t="s">
        <v>16</v>
      </c>
    </row>
    <row r="35" spans="1:11" x14ac:dyDescent="0.2">
      <c r="A35" s="174" t="s">
        <v>80</v>
      </c>
      <c r="B35" s="175">
        <f>IFERROR(B$14*1000*B$15*B$16,0)</f>
        <v>175</v>
      </c>
      <c r="C35" s="86" t="s">
        <v>58</v>
      </c>
      <c r="D35" s="237" t="s">
        <v>53</v>
      </c>
      <c r="E35" s="238">
        <f>E33*E34</f>
        <v>0.38395000000000001</v>
      </c>
      <c r="F35" s="222" t="s">
        <v>47</v>
      </c>
    </row>
    <row r="36" spans="1:11" x14ac:dyDescent="0.2">
      <c r="A36" s="177" t="s">
        <v>46</v>
      </c>
      <c r="B36" s="178">
        <f>B35*B33</f>
        <v>3.8395000000000001</v>
      </c>
      <c r="C36" s="85" t="s">
        <v>47</v>
      </c>
      <c r="D36" s="237"/>
      <c r="E36" s="238"/>
      <c r="F36" s="222"/>
    </row>
    <row r="37" spans="1:11" x14ac:dyDescent="0.2">
      <c r="A37" s="69"/>
      <c r="D37" s="237"/>
      <c r="E37" s="239"/>
      <c r="F37" s="239"/>
    </row>
    <row r="38" spans="1:11" x14ac:dyDescent="0.2">
      <c r="A38" s="104" t="s">
        <v>59</v>
      </c>
      <c r="B38" s="176">
        <f>B36</f>
        <v>3.8395000000000001</v>
      </c>
      <c r="C38" s="85" t="s">
        <v>47</v>
      </c>
      <c r="D38" s="237" t="s">
        <v>60</v>
      </c>
      <c r="E38" s="238">
        <f>E35</f>
        <v>0.38395000000000001</v>
      </c>
      <c r="F38" s="222" t="s">
        <v>47</v>
      </c>
    </row>
    <row r="39" spans="1:11" x14ac:dyDescent="0.2">
      <c r="A39" s="104"/>
      <c r="B39" s="179"/>
      <c r="C39" s="74"/>
      <c r="D39" s="240"/>
      <c r="E39" s="238"/>
      <c r="F39" s="222"/>
    </row>
    <row r="40" spans="1:11" x14ac:dyDescent="0.2">
      <c r="A40" s="180" t="s">
        <v>81</v>
      </c>
      <c r="B40" s="181" t="s">
        <v>18</v>
      </c>
      <c r="C40" s="65"/>
      <c r="D40" s="241" t="s">
        <v>40</v>
      </c>
      <c r="E40" s="242" t="s">
        <v>18</v>
      </c>
      <c r="F40" s="222"/>
    </row>
    <row r="41" spans="1:11" x14ac:dyDescent="0.2">
      <c r="A41" s="182"/>
      <c r="B41" s="183"/>
      <c r="C41" s="163"/>
      <c r="D41" s="243"/>
      <c r="E41" s="244"/>
      <c r="F41" s="222"/>
    </row>
    <row r="42" spans="1:11" x14ac:dyDescent="0.2">
      <c r="A42" s="69" t="s">
        <v>41</v>
      </c>
      <c r="B42" s="184"/>
      <c r="C42" s="85"/>
      <c r="D42" s="225" t="s">
        <v>41</v>
      </c>
      <c r="E42" s="245"/>
      <c r="F42" s="226"/>
    </row>
    <row r="43" spans="1:11" ht="24" x14ac:dyDescent="0.2">
      <c r="A43" s="83" t="s">
        <v>62</v>
      </c>
      <c r="B43" s="97">
        <f>B38</f>
        <v>3.8395000000000001</v>
      </c>
      <c r="C43" s="85" t="s">
        <v>47</v>
      </c>
      <c r="D43" s="227" t="s">
        <v>63</v>
      </c>
      <c r="E43" s="246">
        <f>E38</f>
        <v>0.38395000000000001</v>
      </c>
      <c r="F43" s="226" t="s">
        <v>47</v>
      </c>
    </row>
    <row r="44" spans="1:11" ht="36" customHeight="1" x14ac:dyDescent="0.2">
      <c r="A44" s="83" t="s">
        <v>82</v>
      </c>
      <c r="B44" s="202">
        <f>B43*B13</f>
        <v>4.7993750000000004</v>
      </c>
      <c r="C44" s="85" t="s">
        <v>47</v>
      </c>
      <c r="D44" s="227" t="s">
        <v>83</v>
      </c>
      <c r="E44" s="251">
        <f>E43*B13</f>
        <v>0.47993750000000002</v>
      </c>
      <c r="F44" s="226" t="s">
        <v>47</v>
      </c>
      <c r="G44" s="252"/>
      <c r="H44" s="252"/>
      <c r="I44" s="252"/>
      <c r="J44" s="252"/>
      <c r="K44" s="252"/>
    </row>
    <row r="45" spans="1:11" x14ac:dyDescent="0.2">
      <c r="A45" s="72"/>
      <c r="B45" s="97"/>
      <c r="C45" s="74"/>
      <c r="D45" s="114"/>
      <c r="E45" s="186"/>
      <c r="F45" s="86"/>
      <c r="G45" s="252"/>
      <c r="H45" s="252"/>
      <c r="I45" s="252"/>
      <c r="J45" s="252"/>
      <c r="K45" s="252"/>
    </row>
    <row r="46" spans="1:11" x14ac:dyDescent="0.2">
      <c r="A46" s="187" t="s">
        <v>84</v>
      </c>
      <c r="B46" s="187"/>
      <c r="C46" s="188"/>
      <c r="D46" s="188"/>
      <c r="E46" s="188"/>
      <c r="F46" s="188"/>
      <c r="G46" s="252"/>
      <c r="H46" s="252"/>
      <c r="I46" s="252"/>
      <c r="J46" s="252"/>
      <c r="K46" s="252"/>
    </row>
    <row r="47" spans="1:11" s="188" customFormat="1" x14ac:dyDescent="0.2">
      <c r="A47" s="301" t="s">
        <v>85</v>
      </c>
      <c r="B47" s="306"/>
      <c r="C47" s="306"/>
      <c r="D47" s="306"/>
      <c r="E47" s="306"/>
      <c r="F47" s="306"/>
      <c r="G47" s="252"/>
      <c r="H47" s="252"/>
      <c r="I47" s="252"/>
      <c r="J47" s="252"/>
      <c r="K47" s="252"/>
    </row>
    <row r="48" spans="1:11" s="188" customFormat="1" ht="28.5" customHeight="1" x14ac:dyDescent="0.2">
      <c r="A48" s="301" t="s">
        <v>86</v>
      </c>
      <c r="B48" s="305"/>
      <c r="C48" s="305"/>
      <c r="D48" s="305"/>
      <c r="E48" s="305"/>
      <c r="F48" s="305"/>
    </row>
    <row r="49" spans="1:9" s="188" customFormat="1" ht="27" customHeight="1" x14ac:dyDescent="0.2">
      <c r="A49" s="301" t="s">
        <v>87</v>
      </c>
      <c r="B49" s="305"/>
      <c r="C49" s="305"/>
      <c r="D49" s="305"/>
      <c r="E49" s="305"/>
      <c r="F49" s="305"/>
    </row>
    <row r="50" spans="1:9" s="188" customFormat="1" ht="24.75" customHeight="1" x14ac:dyDescent="0.2">
      <c r="A50" s="189" t="s">
        <v>16</v>
      </c>
      <c r="B50" s="189"/>
      <c r="C50"/>
      <c r="D50"/>
      <c r="E50"/>
      <c r="F50"/>
    </row>
    <row r="51" spans="1:9" ht="14.25" x14ac:dyDescent="0.2">
      <c r="A51" s="115"/>
      <c r="B51" s="91"/>
      <c r="C51" s="116"/>
      <c r="D51" s="116"/>
      <c r="E51" s="116"/>
      <c r="F51" s="115"/>
    </row>
    <row r="52" spans="1:9" s="128" customFormat="1" ht="14.25" customHeight="1" x14ac:dyDescent="0.2">
      <c r="A52" s="117"/>
      <c r="B52" s="75"/>
      <c r="C52" s="76"/>
      <c r="D52" s="117"/>
      <c r="E52" s="75"/>
      <c r="F52" s="76"/>
    </row>
    <row r="53" spans="1:9" s="128" customFormat="1" ht="14.25" customHeight="1" x14ac:dyDescent="0.2">
      <c r="A53" s="190"/>
      <c r="B53" s="122"/>
      <c r="C53" s="76"/>
      <c r="D53" s="190"/>
      <c r="E53" s="122"/>
      <c r="F53" s="76"/>
    </row>
    <row r="54" spans="1:9" s="128" customFormat="1" ht="14.25" customHeight="1" x14ac:dyDescent="0.2">
      <c r="A54" s="117"/>
      <c r="B54" s="75"/>
      <c r="C54" s="76"/>
      <c r="D54" s="117"/>
      <c r="E54" s="75"/>
      <c r="F54" s="76"/>
      <c r="G54" s="192"/>
    </row>
    <row r="55" spans="1:9" s="128" customFormat="1" ht="14.25" customHeight="1" x14ac:dyDescent="0.2">
      <c r="A55" s="190"/>
      <c r="B55" s="193"/>
      <c r="C55" s="86"/>
      <c r="D55" s="190"/>
      <c r="E55" s="193"/>
      <c r="F55" s="86"/>
      <c r="G55" s="194"/>
      <c r="H55" s="191"/>
    </row>
    <row r="56" spans="1:9" s="128" customFormat="1" ht="14.25" customHeight="1" x14ac:dyDescent="0.2">
      <c r="A56" s="190"/>
      <c r="B56" s="193"/>
      <c r="C56" s="86"/>
      <c r="D56" s="190"/>
      <c r="E56" s="193"/>
      <c r="F56" s="86"/>
      <c r="G56" s="195"/>
      <c r="H56" s="191"/>
    </row>
    <row r="57" spans="1:9" s="128" customFormat="1" ht="14.25" customHeight="1" x14ac:dyDescent="0.2">
      <c r="A57" s="190"/>
      <c r="B57" s="193"/>
      <c r="C57" s="86"/>
      <c r="D57" s="190"/>
      <c r="E57" s="193"/>
      <c r="F57" s="86"/>
      <c r="G57" s="196"/>
      <c r="H57" s="196"/>
      <c r="I57" s="196"/>
    </row>
    <row r="58" spans="1:9" s="128" customFormat="1" ht="14.25" customHeight="1" x14ac:dyDescent="0.2">
      <c r="A58" s="52"/>
      <c r="B58" s="86"/>
      <c r="C58" s="86"/>
      <c r="D58" s="52"/>
      <c r="E58" s="52"/>
      <c r="F58" s="52"/>
      <c r="G58" s="196"/>
      <c r="H58" s="196"/>
      <c r="I58" s="196"/>
    </row>
    <row r="59" spans="1:9" s="128" customFormat="1" ht="14.25" customHeight="1" x14ac:dyDescent="0.2">
      <c r="A59" s="117"/>
      <c r="B59" s="86"/>
      <c r="C59" s="86"/>
      <c r="D59" s="117"/>
      <c r="E59" s="86"/>
      <c r="F59" s="86"/>
      <c r="G59" s="196"/>
      <c r="H59" s="196"/>
      <c r="I59" s="196"/>
    </row>
    <row r="60" spans="1:9" s="128" customFormat="1" ht="14.25" customHeight="1" x14ac:dyDescent="0.2">
      <c r="A60" s="114"/>
      <c r="B60" s="122"/>
      <c r="C60" s="86"/>
      <c r="D60" s="114"/>
      <c r="E60" s="123"/>
      <c r="F60" s="86"/>
    </row>
    <row r="61" spans="1:9" s="128" customFormat="1" ht="14.25" customHeight="1" x14ac:dyDescent="0.2">
      <c r="A61" s="114"/>
      <c r="B61" s="122"/>
      <c r="C61" s="86"/>
      <c r="D61" s="114"/>
      <c r="E61" s="123"/>
      <c r="F61" s="86"/>
    </row>
    <row r="62" spans="1:9" s="128" customFormat="1" ht="14.25" customHeight="1" x14ac:dyDescent="0.2">
      <c r="A62" s="117"/>
      <c r="B62" s="124"/>
      <c r="C62" s="52"/>
      <c r="D62" s="117"/>
      <c r="E62" s="124"/>
      <c r="F62" s="52"/>
    </row>
    <row r="63" spans="1:9" s="128" customFormat="1" ht="14.25" customHeight="1" x14ac:dyDescent="0.2">
      <c r="A63" s="190"/>
      <c r="B63" s="122"/>
      <c r="C63" s="76"/>
      <c r="D63" s="190"/>
      <c r="E63" s="122"/>
      <c r="F63" s="76"/>
    </row>
    <row r="64" spans="1:9" s="128" customFormat="1" ht="14.25" customHeight="1" x14ac:dyDescent="0.2">
      <c r="A64" s="117"/>
      <c r="B64" s="124"/>
      <c r="C64" s="52"/>
      <c r="D64" s="117"/>
      <c r="E64" s="124"/>
      <c r="F64" s="52"/>
    </row>
    <row r="65" spans="1:6" s="128" customFormat="1" ht="14.25" customHeight="1" x14ac:dyDescent="0.2">
      <c r="A65" s="190"/>
      <c r="B65" s="124"/>
      <c r="C65" s="52"/>
      <c r="D65" s="190"/>
      <c r="E65" s="124"/>
      <c r="F65" s="52"/>
    </row>
    <row r="66" spans="1:6" s="128" customFormat="1" ht="14.25" customHeight="1" x14ac:dyDescent="0.2">
      <c r="A66" s="125"/>
      <c r="B66" s="126"/>
      <c r="C66" s="52"/>
      <c r="D66" s="114"/>
      <c r="E66" s="197"/>
      <c r="F66" s="86"/>
    </row>
    <row r="67" spans="1:6" s="128" customFormat="1" ht="14.25" customHeight="1" x14ac:dyDescent="0.2">
      <c r="A67" s="114"/>
      <c r="C67" s="86"/>
      <c r="D67" s="114"/>
      <c r="E67" s="127"/>
      <c r="F67" s="86"/>
    </row>
    <row r="68" spans="1:6" s="128" customFormat="1" ht="14.25" customHeight="1" x14ac:dyDescent="0.2">
      <c r="A68" s="198"/>
      <c r="B68" s="199"/>
      <c r="C68" s="86"/>
      <c r="D68" s="131"/>
      <c r="E68" s="200"/>
      <c r="F68" s="86"/>
    </row>
    <row r="69" spans="1:6" s="128" customFormat="1" ht="14.25" customHeight="1" x14ac:dyDescent="0.2">
      <c r="A69" s="201"/>
      <c r="B69" s="202"/>
      <c r="C69" s="86"/>
      <c r="D69" s="131"/>
      <c r="E69" s="200"/>
      <c r="F69" s="86"/>
    </row>
    <row r="70" spans="1:6" s="128" customFormat="1" ht="14.25" customHeight="1" x14ac:dyDescent="0.2">
      <c r="A70" s="117"/>
      <c r="D70" s="131"/>
      <c r="E70" s="200"/>
      <c r="F70" s="86"/>
    </row>
    <row r="71" spans="1:6" s="128" customFormat="1" ht="14.25" customHeight="1" x14ac:dyDescent="0.2">
      <c r="A71" s="131"/>
      <c r="B71" s="200"/>
      <c r="C71" s="86"/>
      <c r="D71" s="131"/>
      <c r="E71" s="200"/>
      <c r="F71" s="86"/>
    </row>
    <row r="72" spans="1:6" s="128" customFormat="1" ht="14.25" customHeight="1" x14ac:dyDescent="0.2">
      <c r="A72" s="131"/>
      <c r="B72" s="200"/>
      <c r="C72" s="86"/>
      <c r="D72" s="131"/>
      <c r="E72" s="200"/>
      <c r="F72" s="86"/>
    </row>
    <row r="73" spans="1:6" s="128" customFormat="1" ht="14.25" customHeight="1" x14ac:dyDescent="0.2">
      <c r="A73" s="203"/>
      <c r="B73" s="105"/>
      <c r="C73" s="52"/>
      <c r="D73" s="203"/>
      <c r="E73" s="105"/>
      <c r="F73" s="86"/>
    </row>
    <row r="74" spans="1:6" s="128" customFormat="1" ht="14.25" customHeight="1" x14ac:dyDescent="0.2">
      <c r="B74" s="191"/>
      <c r="C74" s="191"/>
      <c r="D74" s="204"/>
      <c r="E74" s="191"/>
      <c r="F74" s="86"/>
    </row>
    <row r="75" spans="1:6" s="128" customFormat="1" ht="14.25" customHeight="1" x14ac:dyDescent="0.2">
      <c r="A75" s="117"/>
      <c r="B75" s="185"/>
      <c r="C75" s="86"/>
      <c r="D75" s="117"/>
      <c r="E75" s="185"/>
      <c r="F75" s="86"/>
    </row>
    <row r="76" spans="1:6" s="128" customFormat="1" ht="14.25" customHeight="1" x14ac:dyDescent="0.2">
      <c r="A76" s="114"/>
      <c r="B76" s="99"/>
      <c r="C76" s="86"/>
      <c r="D76" s="114"/>
      <c r="E76" s="99"/>
      <c r="F76" s="86"/>
    </row>
    <row r="77" spans="1:6" s="128" customFormat="1" ht="14.25" customHeight="1" x14ac:dyDescent="0.2">
      <c r="A77" s="114"/>
      <c r="B77" s="86"/>
      <c r="C77" s="86"/>
      <c r="D77" s="114"/>
      <c r="E77" s="86"/>
      <c r="F77" s="86"/>
    </row>
    <row r="78" spans="1:6" s="128" customFormat="1" ht="14.25" customHeight="1" x14ac:dyDescent="0.2">
      <c r="A78" s="114"/>
      <c r="B78" s="99"/>
      <c r="C78" s="86"/>
      <c r="D78" s="114"/>
      <c r="E78" s="186"/>
      <c r="F78" s="86"/>
    </row>
    <row r="79" spans="1:6" s="128" customFormat="1" ht="14.25" customHeight="1" x14ac:dyDescent="0.2">
      <c r="A79" s="141"/>
      <c r="B79" s="141"/>
      <c r="C79" s="204"/>
      <c r="D79" s="204"/>
      <c r="E79" s="204"/>
      <c r="F79" s="204"/>
    </row>
    <row r="80" spans="1:6" s="204" customFormat="1" ht="14.25" customHeight="1" x14ac:dyDescent="0.2">
      <c r="A80" s="141"/>
    </row>
    <row r="81" spans="1:6" s="204" customFormat="1" ht="14.25" customHeight="1" x14ac:dyDescent="0.2">
      <c r="A81" s="141"/>
      <c r="B81" s="141"/>
      <c r="C81" s="141"/>
      <c r="D81" s="141"/>
      <c r="E81" s="141"/>
      <c r="F81" s="141"/>
    </row>
    <row r="82" spans="1:6" s="204" customFormat="1" ht="14.25" customHeight="1" x14ac:dyDescent="0.2">
      <c r="A82" s="141"/>
      <c r="B82" s="141"/>
      <c r="C82" s="141"/>
      <c r="D82" s="141"/>
      <c r="E82" s="141"/>
      <c r="F82" s="141"/>
    </row>
    <row r="83" spans="1:6" s="204" customFormat="1" ht="14.25" customHeight="1" x14ac:dyDescent="0.2">
      <c r="A83"/>
      <c r="B83"/>
      <c r="C83"/>
      <c r="D83"/>
      <c r="E83"/>
      <c r="F83"/>
    </row>
    <row r="84" spans="1:6" ht="14.25" customHeight="1" x14ac:dyDescent="0.2"/>
    <row r="85" spans="1:6" ht="14.25" customHeight="1" x14ac:dyDescent="0.2"/>
    <row r="86" spans="1:6" ht="14.25" customHeight="1" x14ac:dyDescent="0.2"/>
    <row r="87" spans="1:6" ht="14.25" customHeight="1" x14ac:dyDescent="0.2"/>
    <row r="88" spans="1:6" ht="14.25" customHeight="1" x14ac:dyDescent="0.2"/>
    <row r="89" spans="1:6" ht="14.25" customHeight="1" x14ac:dyDescent="0.2"/>
    <row r="90" spans="1:6" ht="14.25" customHeight="1" x14ac:dyDescent="0.2"/>
    <row r="91" spans="1:6" ht="14.25" customHeight="1" x14ac:dyDescent="0.2"/>
    <row r="92" spans="1:6" ht="14.25" customHeight="1" x14ac:dyDescent="0.2"/>
    <row r="93" spans="1:6" ht="14.25" customHeight="1" x14ac:dyDescent="0.2"/>
    <row r="94" spans="1:6" ht="14.25" customHeight="1" x14ac:dyDescent="0.2"/>
    <row r="95" spans="1:6" ht="14.25" customHeight="1" x14ac:dyDescent="0.2"/>
    <row r="96" spans="1: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sheetData>
  <sheetProtection algorithmName="SHA-512" hashValue="O7n0pGxEUBfU4pWONMRLBH68bjEREYapJuaR7VmBtAHmCfe7dNUceDLyMDhGJGIarzqxSsfyPAWTm4YfWcdz4A==" saltValue="r8IAMhU4sFqYggif0OeFIQ==" spinCount="100000" sheet="1" objects="1" scenarios="1"/>
  <mergeCells count="6">
    <mergeCell ref="A49:F49"/>
    <mergeCell ref="B5:D5"/>
    <mergeCell ref="B6:C6"/>
    <mergeCell ref="B7:C7"/>
    <mergeCell ref="A47:F47"/>
    <mergeCell ref="A48:F4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Overview</vt:lpstr>
      <vt:lpstr>cartridge_gun_rtu</vt:lpstr>
      <vt:lpstr>rtu_bait_station_open_design</vt:lpstr>
    </vt:vector>
  </TitlesOfParts>
  <Company>BAuA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Sebastian</dc:creator>
  <cp:lastModifiedBy>Walther, Thilo</cp:lastModifiedBy>
  <dcterms:created xsi:type="dcterms:W3CDTF">2020-08-04T11:59:37Z</dcterms:created>
  <dcterms:modified xsi:type="dcterms:W3CDTF">2021-12-14T08:56:25Z</dcterms:modified>
</cp:coreProperties>
</file>